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376" windowHeight="10548"/>
  </bookViews>
  <sheets>
    <sheet name="ContoEconomico 2016" sheetId="1" r:id="rId1"/>
  </sheets>
  <externalReferences>
    <externalReference r:id="rId2"/>
  </externalReferences>
  <definedNames>
    <definedName name="_xlnm._FilterDatabase" localSheetId="0" hidden="1">'ContoEconomico 2016'!$A$1:$WTM$530</definedName>
    <definedName name="_xlnm.Print_Area" localSheetId="0">'ContoEconomico 2016'!$A$1:$G$291</definedName>
    <definedName name="data_report">'[1]data report'!$A$2</definedName>
    <definedName name="_xlnm.Database">#REF!</definedName>
    <definedName name="organi_istituzionali">#REF!</definedName>
  </definedNames>
  <calcPr calcId="145621" concurrentCalc="0"/>
</workbook>
</file>

<file path=xl/calcChain.xml><?xml version="1.0" encoding="utf-8"?>
<calcChain xmlns="http://schemas.openxmlformats.org/spreadsheetml/2006/main">
  <c r="F287" i="1" l="1"/>
  <c r="F286" i="1"/>
  <c r="E288" i="1"/>
  <c r="D288" i="1"/>
  <c r="F278" i="1"/>
  <c r="D276" i="1"/>
  <c r="E49" i="1"/>
  <c r="E47" i="1"/>
  <c r="D47" i="1"/>
  <c r="D42" i="1"/>
  <c r="F28" i="1"/>
  <c r="F74" i="1"/>
  <c r="F76" i="1"/>
  <c r="F86" i="1"/>
  <c r="F90" i="1"/>
  <c r="F94" i="1"/>
  <c r="F98" i="1"/>
  <c r="F102" i="1"/>
  <c r="F106" i="1"/>
  <c r="F110" i="1"/>
  <c r="F114" i="1"/>
  <c r="F119" i="1"/>
  <c r="F134" i="1"/>
  <c r="F171" i="1"/>
  <c r="F187" i="1"/>
  <c r="D78" i="1"/>
  <c r="F189" i="1"/>
  <c r="F251" i="1"/>
  <c r="F255" i="1"/>
  <c r="F277" i="1"/>
  <c r="F230" i="1"/>
  <c r="F280" i="1"/>
  <c r="F288" i="1"/>
  <c r="D73" i="1"/>
  <c r="F253" i="1"/>
  <c r="F269" i="1"/>
  <c r="F72" i="1"/>
  <c r="F127" i="1"/>
  <c r="F143" i="1"/>
  <c r="F146" i="1"/>
  <c r="F166" i="1"/>
  <c r="F29" i="1"/>
  <c r="F35" i="1"/>
  <c r="F41" i="1"/>
  <c r="D56" i="1"/>
  <c r="F62" i="1"/>
  <c r="F69" i="1"/>
  <c r="D70" i="1"/>
  <c r="F31" i="1"/>
  <c r="F33" i="1"/>
  <c r="F37" i="1"/>
  <c r="F39" i="1"/>
  <c r="F58" i="1"/>
  <c r="F67" i="1"/>
  <c r="F191" i="1"/>
  <c r="F195" i="1"/>
  <c r="F199" i="1"/>
  <c r="F203" i="1"/>
  <c r="F219" i="1"/>
  <c r="F235" i="1"/>
  <c r="F47" i="1"/>
  <c r="F34" i="1"/>
  <c r="F38" i="1"/>
  <c r="F43" i="1"/>
  <c r="F77" i="1"/>
  <c r="F85" i="1"/>
  <c r="F89" i="1"/>
  <c r="F93" i="1"/>
  <c r="F97" i="1"/>
  <c r="F101" i="1"/>
  <c r="F105" i="1"/>
  <c r="F109" i="1"/>
  <c r="F113" i="1"/>
  <c r="F182" i="1"/>
  <c r="F207" i="1"/>
  <c r="F215" i="1"/>
  <c r="F246" i="1"/>
  <c r="D266" i="1"/>
  <c r="D272" i="1"/>
  <c r="F21" i="1"/>
  <c r="F25" i="1"/>
  <c r="E44" i="1"/>
  <c r="D66" i="1"/>
  <c r="D65" i="1"/>
  <c r="F88" i="1"/>
  <c r="F92" i="1"/>
  <c r="F96" i="1"/>
  <c r="F100" i="1"/>
  <c r="F104" i="1"/>
  <c r="F108" i="1"/>
  <c r="F112" i="1"/>
  <c r="F116" i="1"/>
  <c r="F126" i="1"/>
  <c r="F135" i="1"/>
  <c r="D142" i="1"/>
  <c r="D145" i="1"/>
  <c r="F173" i="1"/>
  <c r="F175" i="1"/>
  <c r="F183" i="1"/>
  <c r="F214" i="1"/>
  <c r="F237" i="1"/>
  <c r="F239" i="1"/>
  <c r="F247" i="1"/>
  <c r="F30" i="1"/>
  <c r="F32" i="1"/>
  <c r="F36" i="1"/>
  <c r="F40" i="1"/>
  <c r="F46" i="1"/>
  <c r="F75" i="1"/>
  <c r="F80" i="1"/>
  <c r="F87" i="1"/>
  <c r="F91" i="1"/>
  <c r="F95" i="1"/>
  <c r="F99" i="1"/>
  <c r="F103" i="1"/>
  <c r="F107" i="1"/>
  <c r="F111" i="1"/>
  <c r="F115" i="1"/>
  <c r="F141" i="1"/>
  <c r="F205" i="1"/>
  <c r="F281" i="1"/>
  <c r="F20" i="1"/>
  <c r="F22" i="1"/>
  <c r="F24" i="1"/>
  <c r="F26" i="1"/>
  <c r="F45" i="1"/>
  <c r="F59" i="1"/>
  <c r="F60" i="1"/>
  <c r="F63" i="1"/>
  <c r="F64" i="1"/>
  <c r="F68" i="1"/>
  <c r="F71" i="1"/>
  <c r="D84" i="1"/>
  <c r="F131" i="1"/>
  <c r="E142" i="1"/>
  <c r="F142" i="1"/>
  <c r="F144" i="1"/>
  <c r="F147" i="1"/>
  <c r="F157" i="1"/>
  <c r="F159" i="1"/>
  <c r="F163" i="1"/>
  <c r="F167" i="1"/>
  <c r="F198" i="1"/>
  <c r="F221" i="1"/>
  <c r="F223" i="1"/>
  <c r="F227" i="1"/>
  <c r="F231" i="1"/>
  <c r="F268" i="1"/>
  <c r="D8" i="1"/>
  <c r="F118" i="1"/>
  <c r="D117" i="1"/>
  <c r="F57" i="1"/>
  <c r="F61" i="1"/>
  <c r="F123" i="1"/>
  <c r="F211" i="1"/>
  <c r="F19" i="1"/>
  <c r="F23" i="1"/>
  <c r="F27" i="1"/>
  <c r="F79" i="1"/>
  <c r="E78" i="1"/>
  <c r="E139" i="1"/>
  <c r="F140" i="1"/>
  <c r="F179" i="1"/>
  <c r="F243" i="1"/>
  <c r="F81" i="1"/>
  <c r="D120" i="1"/>
  <c r="E17" i="1"/>
  <c r="E70" i="1"/>
  <c r="F70" i="1"/>
  <c r="F122" i="1"/>
  <c r="F160" i="1"/>
  <c r="F162" i="1"/>
  <c r="F176" i="1"/>
  <c r="F178" i="1"/>
  <c r="F192" i="1"/>
  <c r="F194" i="1"/>
  <c r="F208" i="1"/>
  <c r="F210" i="1"/>
  <c r="F224" i="1"/>
  <c r="F226" i="1"/>
  <c r="F240" i="1"/>
  <c r="F242" i="1"/>
  <c r="F256" i="1"/>
  <c r="F258" i="1"/>
  <c r="F48" i="1"/>
  <c r="D155" i="1"/>
  <c r="D260" i="1"/>
  <c r="F232" i="1"/>
  <c r="F248" i="1"/>
  <c r="F250" i="1"/>
  <c r="F18" i="1"/>
  <c r="F168" i="1"/>
  <c r="F170" i="1"/>
  <c r="F184" i="1"/>
  <c r="F186" i="1"/>
  <c r="F200" i="1"/>
  <c r="F202" i="1"/>
  <c r="F216" i="1"/>
  <c r="F218" i="1"/>
  <c r="F234" i="1"/>
  <c r="F130" i="1"/>
  <c r="F158" i="1"/>
  <c r="F165" i="1"/>
  <c r="F174" i="1"/>
  <c r="F181" i="1"/>
  <c r="F190" i="1"/>
  <c r="F197" i="1"/>
  <c r="F206" i="1"/>
  <c r="F213" i="1"/>
  <c r="F222" i="1"/>
  <c r="F229" i="1"/>
  <c r="F238" i="1"/>
  <c r="F245" i="1"/>
  <c r="F254" i="1"/>
  <c r="E8" i="1"/>
  <c r="D49" i="1"/>
  <c r="F49" i="1"/>
  <c r="F50" i="1"/>
  <c r="E42" i="1"/>
  <c r="F42" i="1"/>
  <c r="E56" i="1"/>
  <c r="F150" i="1"/>
  <c r="E66" i="1"/>
  <c r="E73" i="1"/>
  <c r="E84" i="1"/>
  <c r="E117" i="1"/>
  <c r="D139" i="1"/>
  <c r="D148" i="1"/>
  <c r="F156" i="1"/>
  <c r="F161" i="1"/>
  <c r="F164" i="1"/>
  <c r="F169" i="1"/>
  <c r="F172" i="1"/>
  <c r="F177" i="1"/>
  <c r="F180" i="1"/>
  <c r="F185" i="1"/>
  <c r="F188" i="1"/>
  <c r="F193" i="1"/>
  <c r="F196" i="1"/>
  <c r="F201" i="1"/>
  <c r="F204" i="1"/>
  <c r="F209" i="1"/>
  <c r="F212" i="1"/>
  <c r="F217" i="1"/>
  <c r="F220" i="1"/>
  <c r="F225" i="1"/>
  <c r="F228" i="1"/>
  <c r="F233" i="1"/>
  <c r="F236" i="1"/>
  <c r="F241" i="1"/>
  <c r="F244" i="1"/>
  <c r="F249" i="1"/>
  <c r="F252" i="1"/>
  <c r="F257" i="1"/>
  <c r="D279" i="1"/>
  <c r="D282" i="1"/>
  <c r="F267" i="1"/>
  <c r="E266" i="1"/>
  <c r="F125" i="1"/>
  <c r="F128" i="1"/>
  <c r="F133" i="1"/>
  <c r="F136" i="1"/>
  <c r="E145" i="1"/>
  <c r="D17" i="1"/>
  <c r="D44" i="1"/>
  <c r="F121" i="1"/>
  <c r="E120" i="1"/>
  <c r="F124" i="1"/>
  <c r="F129" i="1"/>
  <c r="F132" i="1"/>
  <c r="F149" i="1"/>
  <c r="F270" i="1"/>
  <c r="E148" i="1"/>
  <c r="E155" i="1"/>
  <c r="E276" i="1"/>
  <c r="F276" i="1"/>
  <c r="E279" i="1"/>
  <c r="F279" i="1"/>
  <c r="F73" i="1"/>
  <c r="F78" i="1"/>
  <c r="F84" i="1"/>
  <c r="F145" i="1"/>
  <c r="F66" i="1"/>
  <c r="F266" i="1"/>
  <c r="F148" i="1"/>
  <c r="F8" i="1"/>
  <c r="D83" i="1"/>
  <c r="F44" i="1"/>
  <c r="F56" i="1"/>
  <c r="F120" i="1"/>
  <c r="D138" i="1"/>
  <c r="D152" i="1"/>
  <c r="F155" i="1"/>
  <c r="F117" i="1"/>
  <c r="F17" i="1"/>
  <c r="E138" i="1"/>
  <c r="F139" i="1"/>
  <c r="E282" i="1"/>
  <c r="F282" i="1"/>
  <c r="E260" i="1"/>
  <c r="F260" i="1"/>
  <c r="E65" i="1"/>
  <c r="F65" i="1"/>
  <c r="D52" i="1"/>
  <c r="E272" i="1"/>
  <c r="F272" i="1"/>
  <c r="E83" i="1"/>
  <c r="E52" i="1"/>
  <c r="F52" i="1"/>
  <c r="F83" i="1"/>
  <c r="F138" i="1"/>
  <c r="E152" i="1"/>
  <c r="F152" i="1"/>
  <c r="D290" i="1"/>
  <c r="D262" i="1"/>
  <c r="E290" i="1"/>
  <c r="F290" i="1"/>
  <c r="E262" i="1"/>
  <c r="F262" i="1"/>
</calcChain>
</file>

<file path=xl/sharedStrings.xml><?xml version="1.0" encoding="utf-8"?>
<sst xmlns="http://schemas.openxmlformats.org/spreadsheetml/2006/main" count="694" uniqueCount="322">
  <si>
    <t xml:space="preserve">CDC </t>
  </si>
  <si>
    <t>VOCI DI COSTO/RICAVO</t>
  </si>
  <si>
    <t>CONSUNTIVO ANNO 2015</t>
  </si>
  <si>
    <t>CONSUNTIVO 2016</t>
  </si>
  <si>
    <t>DIFFERENZA</t>
  </si>
  <si>
    <t>A) RICAVI ORDINARI</t>
  </si>
  <si>
    <t xml:space="preserve">  Proventi da servizi (All.9)</t>
  </si>
  <si>
    <t>100000</t>
  </si>
  <si>
    <t>41501504001001</t>
  </si>
  <si>
    <t xml:space="preserve">CAMARB Diritti di registrazione         </t>
  </si>
  <si>
    <t>41501504004001</t>
  </si>
  <si>
    <t xml:space="preserve">CAMARB Prestazione di servizi           </t>
  </si>
  <si>
    <t>200000</t>
  </si>
  <si>
    <t>41501504002002</t>
  </si>
  <si>
    <t xml:space="preserve">CAMARB Ricavi progetto conciliazione    </t>
  </si>
  <si>
    <t>400000</t>
  </si>
  <si>
    <t>400100</t>
  </si>
  <si>
    <t>41501504003005</t>
  </si>
  <si>
    <t>CAMARB Accordi xAssistenzaConsuADRv/Enti</t>
  </si>
  <si>
    <t xml:space="preserve">  Altri proventi o rimborsi (All.9)</t>
  </si>
  <si>
    <t>41501504001003</t>
  </si>
  <si>
    <t xml:space="preserve">CAMARB Ricavi xAffitto Ns SaleRiunioni  </t>
  </si>
  <si>
    <t>42000504001002</t>
  </si>
  <si>
    <t xml:space="preserve">CAMARB Ricavi fondo perequazione        </t>
  </si>
  <si>
    <t>42503504004009</t>
  </si>
  <si>
    <t xml:space="preserve">CAMARB Altri proventi                   </t>
  </si>
  <si>
    <t>700000</t>
  </si>
  <si>
    <t>42501504001000</t>
  </si>
  <si>
    <t xml:space="preserve">CAMARB abbuoni attivi                   </t>
  </si>
  <si>
    <t>42504504001000</t>
  </si>
  <si>
    <t xml:space="preserve">CAMARB Utile su cambi                   </t>
  </si>
  <si>
    <t>42503504004002</t>
  </si>
  <si>
    <t xml:space="preserve">CAMARB Rimborso xFotocopie e Varie      </t>
  </si>
  <si>
    <t>42503504004001</t>
  </si>
  <si>
    <t>CAMARB Rimborso xMarche d/Bollo e Arbitr</t>
  </si>
  <si>
    <t>42503504004003</t>
  </si>
  <si>
    <t>CAMARB Rimborso trascrizioni audiocasset</t>
  </si>
  <si>
    <t>42503504004000</t>
  </si>
  <si>
    <t xml:space="preserve">CAMARB Rimborsi e recuperi vari         </t>
  </si>
  <si>
    <t>42502504001000</t>
  </si>
  <si>
    <t xml:space="preserve">CAMARB Rimborsi CCIAA Pers.Distaccato   </t>
  </si>
  <si>
    <t>42502504002000</t>
  </si>
  <si>
    <t>CAMARB Rimborsi v/AzSpec.xPersAccentrato</t>
  </si>
  <si>
    <t>42000504001003</t>
  </si>
  <si>
    <t>CAMARB Contributi da OrganismiComunitari</t>
  </si>
  <si>
    <t xml:space="preserve">  Contributi regionali o da altri enti pubblici (All.9)</t>
  </si>
  <si>
    <t>42000504001004</t>
  </si>
  <si>
    <t>CAMARB Contributi Regionali/Enti Pubblic</t>
  </si>
  <si>
    <t>42000504001005</t>
  </si>
  <si>
    <t xml:space="preserve">CAMARB Altri Contributi                 </t>
  </si>
  <si>
    <t xml:space="preserve">  Contributo della Camera di Commercio</t>
  </si>
  <si>
    <t>43000504001000</t>
  </si>
  <si>
    <t xml:space="preserve">CAMARB contributo CCIAA                 </t>
  </si>
  <si>
    <t>Totale (A)</t>
  </si>
  <si>
    <t>B) COSTI DI STRUTTURA</t>
  </si>
  <si>
    <t xml:space="preserve">  Organi istituzionali (All.10)</t>
  </si>
  <si>
    <t>50101004001002</t>
  </si>
  <si>
    <t>50101004001004</t>
  </si>
  <si>
    <t>50101004001009</t>
  </si>
  <si>
    <t>50101004001011</t>
  </si>
  <si>
    <t>50101004001010</t>
  </si>
  <si>
    <t>50101004001001</t>
  </si>
  <si>
    <t>50101004001003</t>
  </si>
  <si>
    <t>50101004001006</t>
  </si>
  <si>
    <t xml:space="preserve">  Personale (All.10)</t>
  </si>
  <si>
    <t>a) competenze al personale</t>
  </si>
  <si>
    <t>50500504001001</t>
  </si>
  <si>
    <t xml:space="preserve">CAMARB Retribuzioni lorde               </t>
  </si>
  <si>
    <t>50500504002001</t>
  </si>
  <si>
    <t xml:space="preserve">CAMARB Straordinario                    </t>
  </si>
  <si>
    <t>50500504003001</t>
  </si>
  <si>
    <t xml:space="preserve">CAMARB Premio di produttivita           </t>
  </si>
  <si>
    <t>b) oneri sociali</t>
  </si>
  <si>
    <t>51001004001001</t>
  </si>
  <si>
    <t xml:space="preserve">CAMARB Contributi sociali               </t>
  </si>
  <si>
    <t>51001004001002</t>
  </si>
  <si>
    <t xml:space="preserve">CAMARB Premio INAIL                     </t>
  </si>
  <si>
    <t>c) accantonamenti al TFR</t>
  </si>
  <si>
    <t>57500504001003</t>
  </si>
  <si>
    <t xml:space="preserve">CAMARB Accanton Fonte/Negri/A&amp;M         </t>
  </si>
  <si>
    <t>57500504001001</t>
  </si>
  <si>
    <t xml:space="preserve">CAMARB Accantonamento T.F.R.            </t>
  </si>
  <si>
    <t>57500504001004</t>
  </si>
  <si>
    <t xml:space="preserve">CAMARB TFR pagato anno in corso         </t>
  </si>
  <si>
    <t>57500504001002</t>
  </si>
  <si>
    <t xml:space="preserve">CAMARB Rivalutazione Lorda              </t>
  </si>
  <si>
    <t>d) altri costi</t>
  </si>
  <si>
    <t>52003704001000</t>
  </si>
  <si>
    <t xml:space="preserve">CAMARB Spese Medico-Infermieristico     </t>
  </si>
  <si>
    <t>50101004001005</t>
  </si>
  <si>
    <t xml:space="preserve">CAMARB Compensi e rimborsi collab.CCIAA </t>
  </si>
  <si>
    <t>51502004001000</t>
  </si>
  <si>
    <t>CAMARB Compensi v/AzSpec.xPersAccentrato</t>
  </si>
  <si>
    <t xml:space="preserve">  Funzionamento (All.10)</t>
  </si>
  <si>
    <t>a) prestazione servizi</t>
  </si>
  <si>
    <t>51501004001001</t>
  </si>
  <si>
    <t>CAMARB Spese acquisto buoni pasti person</t>
  </si>
  <si>
    <t>51500504001001</t>
  </si>
  <si>
    <t xml:space="preserve">CAMARB Assicurazione dipendenti         </t>
  </si>
  <si>
    <t>51503504001001</t>
  </si>
  <si>
    <t xml:space="preserve">CAMARB Spese per la formazione          </t>
  </si>
  <si>
    <t>50500504005001</t>
  </si>
  <si>
    <t xml:space="preserve">CAMARB Spese di viaggio dipendenti      </t>
  </si>
  <si>
    <t>56000704001012</t>
  </si>
  <si>
    <t xml:space="preserve">CAMARB Fee bigl. aerea-ferrov. e Hotel  </t>
  </si>
  <si>
    <t>52004504001004</t>
  </si>
  <si>
    <t xml:space="preserve">CAMARB Pranzi/incontri 100% ded.        </t>
  </si>
  <si>
    <t>52004504001002</t>
  </si>
  <si>
    <t xml:space="preserve">CAMARB Pranzi incontri 75% ded.         </t>
  </si>
  <si>
    <t>52004504001007</t>
  </si>
  <si>
    <t xml:space="preserve">CAMARB Ospitalita' - Pranzi Incontri    </t>
  </si>
  <si>
    <t>52001204001000</t>
  </si>
  <si>
    <t xml:space="preserve">CAMARB Posta - telegrafo                </t>
  </si>
  <si>
    <t>52000904003001</t>
  </si>
  <si>
    <t xml:space="preserve">CAMARB Spese Telef. xVideoConferenze    </t>
  </si>
  <si>
    <t>52000904003000</t>
  </si>
  <si>
    <t xml:space="preserve">CAMARB Spese Telefoniche                </t>
  </si>
  <si>
    <t>52004804005000</t>
  </si>
  <si>
    <t xml:space="preserve">CAMARB Trasporto e spedizioni           </t>
  </si>
  <si>
    <t>52000704002001</t>
  </si>
  <si>
    <t xml:space="preserve">CAMARB assit.tecnica macchine uf.el     </t>
  </si>
  <si>
    <t>52004504001001</t>
  </si>
  <si>
    <t xml:space="preserve">CAMARB Spese di funzionamento           </t>
  </si>
  <si>
    <t>52000904004000</t>
  </si>
  <si>
    <t xml:space="preserve">CAMARB Utenze (Enel-Acqua-Gas)          </t>
  </si>
  <si>
    <t>52003304001000</t>
  </si>
  <si>
    <t xml:space="preserve">CAMARB Spese di riscaldamento           </t>
  </si>
  <si>
    <t>52000704002000</t>
  </si>
  <si>
    <t>CAMARB ManutenzionOrdinarieSpaziOccupati</t>
  </si>
  <si>
    <t>52003604002000</t>
  </si>
  <si>
    <t xml:space="preserve">CAMARB Pulizia                          </t>
  </si>
  <si>
    <t>52003004001000</t>
  </si>
  <si>
    <t xml:space="preserve">CAMARB Spese di vigilanza               </t>
  </si>
  <si>
    <t>52005404002000</t>
  </si>
  <si>
    <t xml:space="preserve">CAMARB Assicurazioni SpaziOccupati      </t>
  </si>
  <si>
    <t>52004804006000</t>
  </si>
  <si>
    <t xml:space="preserve">CAMARB Server Farm                      </t>
  </si>
  <si>
    <t>53001004001000</t>
  </si>
  <si>
    <t>CAMARB Prest. profes.- Consul. funzional</t>
  </si>
  <si>
    <t>53000504001000</t>
  </si>
  <si>
    <t xml:space="preserve">CAMARB Spese Legali e Giudiziarie       </t>
  </si>
  <si>
    <t>54502004001000</t>
  </si>
  <si>
    <t xml:space="preserve">CAMARB Abbuoni e sconti passivi         </t>
  </si>
  <si>
    <t>54000504001000</t>
  </si>
  <si>
    <t>CAMARB Pubblicita su quotidiani e period</t>
  </si>
  <si>
    <t>54000504002000</t>
  </si>
  <si>
    <t>CAMARB Pubblicita su emittenti radio e T</t>
  </si>
  <si>
    <t>54000504003000</t>
  </si>
  <si>
    <t xml:space="preserve">CAMARB Altre spese di pubblicita        </t>
  </si>
  <si>
    <t>58000504001000</t>
  </si>
  <si>
    <t xml:space="preserve">CAMARB Perdite su crediti               </t>
  </si>
  <si>
    <t>58001504001000</t>
  </si>
  <si>
    <t xml:space="preserve">CAMARB Perdite varie                    </t>
  </si>
  <si>
    <t>59000504001000</t>
  </si>
  <si>
    <t xml:space="preserve">CAMARB Disavanzo di Gestione            </t>
  </si>
  <si>
    <t>52004504001006</t>
  </si>
  <si>
    <t>CAMARB Comp.e Rimb."aProgetto"xStruttura</t>
  </si>
  <si>
    <t>53500504001000</t>
  </si>
  <si>
    <t xml:space="preserve">CAMARB Spese di rappresentanza          </t>
  </si>
  <si>
    <t>b) godimento di beni di terzi</t>
  </si>
  <si>
    <t>52001504001000</t>
  </si>
  <si>
    <t xml:space="preserve">CAMARB Noleggio                         </t>
  </si>
  <si>
    <t>52000504002000</t>
  </si>
  <si>
    <t xml:space="preserve">CAMARB Fitti passivi                    </t>
  </si>
  <si>
    <t>c) oneri diversi di gestione</t>
  </si>
  <si>
    <t>52050504001000</t>
  </si>
  <si>
    <t xml:space="preserve">CAMARB Cancelleria e stampati           </t>
  </si>
  <si>
    <t>54501504001000</t>
  </si>
  <si>
    <t xml:space="preserve">CAMARB Spese diverse bancarie           </t>
  </si>
  <si>
    <t>54500504015000</t>
  </si>
  <si>
    <t xml:space="preserve">CAMARB altre imposte deducibili         </t>
  </si>
  <si>
    <t>54500504014000</t>
  </si>
  <si>
    <t xml:space="preserve">CAMARB altre imposte indeducibili       </t>
  </si>
  <si>
    <t>54501004001001</t>
  </si>
  <si>
    <t xml:space="preserve">CAMARB Interessi deducibili su imposte  </t>
  </si>
  <si>
    <t>54500504002000</t>
  </si>
  <si>
    <t xml:space="preserve">CAMARB IRAP                             </t>
  </si>
  <si>
    <t>54500504001000</t>
  </si>
  <si>
    <t xml:space="preserve">CAMARB IRES                             </t>
  </si>
  <si>
    <t>54500504011000</t>
  </si>
  <si>
    <t xml:space="preserve">CAMARB IVA indetraibile deducibile      </t>
  </si>
  <si>
    <t>54500504012000</t>
  </si>
  <si>
    <t xml:space="preserve">CAMARB IVA pro rata deducibile          </t>
  </si>
  <si>
    <t>54500504010000</t>
  </si>
  <si>
    <t xml:space="preserve">CAMARB IVA su pubblicazioni             </t>
  </si>
  <si>
    <t>54501004001000</t>
  </si>
  <si>
    <t xml:space="preserve">CAMARB Oneri finanziari                 </t>
  </si>
  <si>
    <t>58002504001000</t>
  </si>
  <si>
    <t xml:space="preserve">CAMARB Differenze cambi                 </t>
  </si>
  <si>
    <t>58003004001000</t>
  </si>
  <si>
    <t xml:space="preserve">CAMARB Perdita su Arbitrati             </t>
  </si>
  <si>
    <t>58003004001001</t>
  </si>
  <si>
    <t xml:space="preserve">CAMARB Perdita su Mediazioni            </t>
  </si>
  <si>
    <t>42504004001000</t>
  </si>
  <si>
    <t xml:space="preserve">CAMARB Utilizzo Fondo Rischi            </t>
  </si>
  <si>
    <t xml:space="preserve">  Ammortamenti e accantonamenti</t>
  </si>
  <si>
    <t>a) immobilizzazioni immateriali</t>
  </si>
  <si>
    <t>57005504001000</t>
  </si>
  <si>
    <t xml:space="preserve">CAMARB Ammortamento Software            </t>
  </si>
  <si>
    <t>57005504001001</t>
  </si>
  <si>
    <t xml:space="preserve">CAMARB Amm.to Software inf. 500 euro    </t>
  </si>
  <si>
    <t>b) immobilizzazioni materiali</t>
  </si>
  <si>
    <t>57004504001000</t>
  </si>
  <si>
    <t xml:space="preserve">CAMARB Amm.to Libri                     </t>
  </si>
  <si>
    <t>57002504001000</t>
  </si>
  <si>
    <t xml:space="preserve">CAMARB Ammortam.Mobili e Arredi         </t>
  </si>
  <si>
    <t>c) svalutazione crediti</t>
  </si>
  <si>
    <t>57501504001000</t>
  </si>
  <si>
    <t>CAMARB AccantonamSvalutazCrediti ART.106</t>
  </si>
  <si>
    <t>57502004001000</t>
  </si>
  <si>
    <t>CAMARB AccantonamSvalutazCrediti TASSATO</t>
  </si>
  <si>
    <t>d) fondi rischi ed oneri</t>
  </si>
  <si>
    <t>57500304001000</t>
  </si>
  <si>
    <t>CAMARB Accantonamenti Oscillazioni Cambi</t>
  </si>
  <si>
    <t>57500304001001</t>
  </si>
  <si>
    <t xml:space="preserve">CAMARB Accantonamenti Rischi Futuri     </t>
  </si>
  <si>
    <t>Totale (B)</t>
  </si>
  <si>
    <t>C) COSTI ISTITUZIONALI</t>
  </si>
  <si>
    <t xml:space="preserve">  Spese per progetti e iniziative</t>
  </si>
  <si>
    <t>54001504001002</t>
  </si>
  <si>
    <t xml:space="preserve">CAMARB Stage Italia                     </t>
  </si>
  <si>
    <t>54001504001005</t>
  </si>
  <si>
    <t xml:space="preserve">CAMARB Compensi e Rimborsi "a progetto" </t>
  </si>
  <si>
    <t>53001004001003</t>
  </si>
  <si>
    <t>CAMARB Stampa materiale informativo e pr</t>
  </si>
  <si>
    <t>52006304001001</t>
  </si>
  <si>
    <t>CAMARB Tavole rotonde, manif.prom. varie</t>
  </si>
  <si>
    <t>52006304001002</t>
  </si>
  <si>
    <t xml:space="preserve">CAMARB Giornata arbitri                 </t>
  </si>
  <si>
    <t>52006304001003</t>
  </si>
  <si>
    <t xml:space="preserve">CAMARB Manif. in collab. altri istituti </t>
  </si>
  <si>
    <t>52006304001004</t>
  </si>
  <si>
    <t xml:space="preserve">CAMARB Quota partec.seminari - conveg   </t>
  </si>
  <si>
    <t>55500504000001</t>
  </si>
  <si>
    <t>CAMARB Adesione ist. formaz. arbitrale e</t>
  </si>
  <si>
    <t>52005404002002</t>
  </si>
  <si>
    <t>CAMARB AssicurazRCprofess xNomi aDominio</t>
  </si>
  <si>
    <t>56000704001007</t>
  </si>
  <si>
    <t>CAMARB SpeseViaggio xDipend.suIniziative</t>
  </si>
  <si>
    <t>52005404002003</t>
  </si>
  <si>
    <t xml:space="preserve">CAMARB Altre Assicurazioni              </t>
  </si>
  <si>
    <t>53001004001005</t>
  </si>
  <si>
    <t xml:space="preserve">CAMARB RimbViaggi TrasfPromoz.          </t>
  </si>
  <si>
    <t>56000704001000</t>
  </si>
  <si>
    <t>CAMARB Pranzi/Incont suIniziative100%Ded</t>
  </si>
  <si>
    <t>56000704001001</t>
  </si>
  <si>
    <t>CAMARB Pranzi/Incontr suIniziative75%Ded</t>
  </si>
  <si>
    <t>56000704001011</t>
  </si>
  <si>
    <t>CAMARB Ospitalita'-PranziInc suIniziativ</t>
  </si>
  <si>
    <t>56000704001004</t>
  </si>
  <si>
    <t xml:space="preserve">CAMARB Spese xFotocopie e Varie         </t>
  </si>
  <si>
    <t>56000704001005</t>
  </si>
  <si>
    <t>CAMARB Spese xMarche d/Bollo e Arbitrato</t>
  </si>
  <si>
    <t>56000704001006</t>
  </si>
  <si>
    <t>CAMARB Spese xTrascrizioni Audiocassette</t>
  </si>
  <si>
    <t>52004804005001</t>
  </si>
  <si>
    <t>CAMARB Trasporto-Spedizioni suIniziative</t>
  </si>
  <si>
    <t>53001004001013</t>
  </si>
  <si>
    <t>CAMARB PrestProfesConsuFunz.suIniziative</t>
  </si>
  <si>
    <t>54001504001001</t>
  </si>
  <si>
    <t xml:space="preserve">CAMARB Azioni (assoc,studi,ricerche,    </t>
  </si>
  <si>
    <t>52005404002001</t>
  </si>
  <si>
    <t xml:space="preserve">CAMARB Assicuraz.xDLGS28/10 e DM180/10  </t>
  </si>
  <si>
    <t>53001004001001</t>
  </si>
  <si>
    <t>CAMARB Compensi e rimborsi docenze e rel</t>
  </si>
  <si>
    <t>56000704001009</t>
  </si>
  <si>
    <t xml:space="preserve">CAMARB Spese da "Rimborsare"            </t>
  </si>
  <si>
    <t>52006304001005</t>
  </si>
  <si>
    <t>CAMARB Organizzaz.logistica(catering,sal</t>
  </si>
  <si>
    <t>53001004001004</t>
  </si>
  <si>
    <t xml:space="preserve">CAMARB Rilevazione elaborazione dati    </t>
  </si>
  <si>
    <t>52051104001000</t>
  </si>
  <si>
    <t xml:space="preserve">CAMARB AcquistoPubblicaz/BancheDati     </t>
  </si>
  <si>
    <t>500000</t>
  </si>
  <si>
    <t>53001004002000</t>
  </si>
  <si>
    <t xml:space="preserve">CAMARB Compensi e rimborsi Osservatori  </t>
  </si>
  <si>
    <t>Totale ( C )</t>
  </si>
  <si>
    <t>Risultato della gestione corrente (A-B-C)</t>
  </si>
  <si>
    <t>D) GESTIONE FINANZIARIA</t>
  </si>
  <si>
    <t>Proventi finanziari</t>
  </si>
  <si>
    <t>42501004002002</t>
  </si>
  <si>
    <t xml:space="preserve">CAMARB Interessi attivi TIME DEPOSIT    </t>
  </si>
  <si>
    <t>42501004002000</t>
  </si>
  <si>
    <t xml:space="preserve">CAMARB interessi bancari su c/c         </t>
  </si>
  <si>
    <t>42501004002001</t>
  </si>
  <si>
    <t xml:space="preserve">CAMARB interessi bancari su titoli      </t>
  </si>
  <si>
    <t>42501004007000</t>
  </si>
  <si>
    <t xml:space="preserve">CAMARB Interessi di mora                </t>
  </si>
  <si>
    <t>Oneri finanziari</t>
  </si>
  <si>
    <t>Risultato della gestione finanziaria</t>
  </si>
  <si>
    <t>E) GESTIONE STRAORDINARIA</t>
  </si>
  <si>
    <t>Proventi straordinari</t>
  </si>
  <si>
    <t>43501004001000</t>
  </si>
  <si>
    <t xml:space="preserve">CAMARB Sopravvenienze attive            </t>
  </si>
  <si>
    <t>43500504001000</t>
  </si>
  <si>
    <t xml:space="preserve">CAMARB Plusvalenze                      </t>
  </si>
  <si>
    <t>Oneri straordinari</t>
  </si>
  <si>
    <t>56500504001000</t>
  </si>
  <si>
    <t xml:space="preserve">CAMARB Minusvalenze                     </t>
  </si>
  <si>
    <t>56501004001000</t>
  </si>
  <si>
    <t xml:space="preserve">CAMARB Sopravvenienze passive           </t>
  </si>
  <si>
    <t>Risultato della gestione straordinaria</t>
  </si>
  <si>
    <t>F) RETTIFICHE DI VALORE ATTIVITA'</t>
  </si>
  <si>
    <t>FINANZIARIE</t>
  </si>
  <si>
    <t>Rivalutazioni attivo patrimoniale</t>
  </si>
  <si>
    <t>Svalutazioni attivo patrimoniale</t>
  </si>
  <si>
    <t>Differenze rettifiche di valore attività finanziarie</t>
  </si>
  <si>
    <t>Avanzo / Disavanzo economico d'esercizio</t>
  </si>
  <si>
    <t>(A-B-C+/-D +/- E +/-F)</t>
  </si>
  <si>
    <t xml:space="preserve">CAMARB Compensi e rimborsi Presidente   </t>
  </si>
  <si>
    <t xml:space="preserve">CAMARB Rimborsi membri organi statutari </t>
  </si>
  <si>
    <t xml:space="preserve">CAMARB Compensi e rimborsi ODV          </t>
  </si>
  <si>
    <t xml:space="preserve">CAMARB Fondo spese ODV                  </t>
  </si>
  <si>
    <t xml:space="preserve">CAMARB Compensi e rimborsi OIV          </t>
  </si>
  <si>
    <t xml:space="preserve">CAMARB Compensi e rimborsi Revisori     </t>
  </si>
  <si>
    <t>CAMARB Gettoni consiglio amministrazione</t>
  </si>
  <si>
    <t xml:space="preserve">CAMARB Gettoni consiglio arbitrale      </t>
  </si>
  <si>
    <t xml:space="preserve">  Contributi da organismi comunitari (All.9)</t>
  </si>
  <si>
    <t xml:space="preserve">  Altri contributi (All. 9)</t>
  </si>
  <si>
    <t>AZIENDA SPECIALE CAMERA ARBITRALE</t>
  </si>
  <si>
    <t>CONTO ECONOMICO ALL. H (previsto dall'art. 68, comma 1 DPR 254/05)</t>
  </si>
  <si>
    <t>ALL.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</si>
</sst>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2]\ * #,##0.00_-;\-[$€-2]\ * #,##0.00_-;_-[$€-2]\ * &quot;-&quot;??_-"/>
    <numFmt numFmtId="165" formatCode="_([$€]* #,##0.00_);_([$€]* \(#,##0.00\);_([$€]* &quot;-&quot;??_);_(@_)"/>
    <numFmt numFmtId="166" formatCode="_-[$€]\ * #,##0.00_-;\-[$€]\ * #,##0.00_-;_-[$€]\ * &quot;-&quot;??_-;_-@_-"/>
    <numFmt numFmtId="167" formatCode="_([$€]* #,##0.00_);_([$€]* \(#,##0.00\);_([$€]* \-??_);_(@_)"/>
    <numFmt numFmtId="168" formatCode="_(* #,##0_);_(* \(#,##0\);_(* \-_);_(@_)"/>
    <numFmt numFmtId="169" formatCode="_(* #,##0.00_);_(* \(#,##0.00\);_(* \-??_);_(@_)"/>
    <numFmt numFmtId="170" formatCode="_-* #,##0_-;\-* #,##0_-;_-* &quot;-&quot;??_-;_-@_-"/>
    <numFmt numFmtId="171" formatCode="&quot;L.&quot;\ #,##0;[Red]\-&quot;L.&quot;\ #,##0"/>
    <numFmt numFmtId="172" formatCode="_-&quot;L.&quot;\ * #,##0.00_-;\-&quot;L.&quot;\ * #,##0.00_-;_-&quot;L.&quot;\ * &quot;-&quot;??_-;_-@_-"/>
  </numFmts>
  <fonts count="6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theme="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  <font>
      <i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0"/>
      <name val="MS Sans Serif"/>
      <family val="2"/>
    </font>
    <font>
      <sz val="11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rgb="FF9C6500"/>
      <name val="Calibri"/>
      <family val="2"/>
      <scheme val="minor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0"/>
      <name val="Bliss Light"/>
    </font>
    <font>
      <b/>
      <sz val="11"/>
      <color theme="3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rgb="FFA5002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6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6" fillId="10" borderId="0" applyNumberFormat="0" applyBorder="0" applyAlignment="0" applyProtection="0"/>
    <xf numFmtId="0" fontId="15" fillId="35" borderId="0" applyNumberFormat="0" applyBorder="0" applyAlignment="0" applyProtection="0"/>
    <xf numFmtId="0" fontId="15" fillId="42" borderId="0" applyNumberFormat="0" applyBorder="0" applyAlignment="0" applyProtection="0"/>
    <xf numFmtId="0" fontId="16" fillId="14" borderId="0" applyNumberFormat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6" fillId="18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6" fillId="22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6" fillId="26" borderId="0" applyNumberFormat="0" applyBorder="0" applyAlignment="0" applyProtection="0"/>
    <xf numFmtId="0" fontId="15" fillId="39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4" borderId="0" applyNumberFormat="0" applyBorder="0" applyAlignment="0" applyProtection="0"/>
    <xf numFmtId="0" fontId="15" fillId="38" borderId="0" applyNumberFormat="0" applyBorder="0" applyAlignment="0" applyProtection="0"/>
    <xf numFmtId="0" fontId="15" fillId="41" borderId="0" applyNumberFormat="0" applyBorder="0" applyAlignment="0" applyProtection="0"/>
    <xf numFmtId="0" fontId="15" fillId="45" borderId="0" applyNumberFormat="0" applyBorder="0" applyAlignment="0" applyProtection="0"/>
    <xf numFmtId="0" fontId="15" fillId="39" borderId="0" applyNumberFormat="0" applyBorder="0" applyAlignment="0" applyProtection="0"/>
    <xf numFmtId="0" fontId="16" fillId="1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6" fillId="15" borderId="0" applyNumberFormat="0" applyBorder="0" applyAlignment="0" applyProtection="0"/>
    <xf numFmtId="0" fontId="15" fillId="42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5" fillId="44" borderId="0" applyNumberFormat="0" applyBorder="0" applyAlignment="0" applyProtection="0"/>
    <xf numFmtId="0" fontId="15" fillId="36" borderId="0" applyNumberFormat="0" applyBorder="0" applyAlignment="0" applyProtection="0"/>
    <xf numFmtId="0" fontId="16" fillId="23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6" fillId="27" borderId="0" applyNumberFormat="0" applyBorder="0" applyAlignment="0" applyProtection="0"/>
    <xf numFmtId="0" fontId="15" fillId="41" borderId="0" applyNumberFormat="0" applyBorder="0" applyAlignment="0" applyProtection="0"/>
    <xf numFmtId="0" fontId="15" fillId="43" borderId="0" applyNumberFormat="0" applyBorder="0" applyAlignment="0" applyProtection="0"/>
    <xf numFmtId="0" fontId="16" fillId="31" borderId="0" applyNumberFormat="0" applyBorder="0" applyAlignment="0" applyProtection="0"/>
    <xf numFmtId="0" fontId="15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2" borderId="0" applyNumberFormat="0" applyBorder="0" applyAlignment="0" applyProtection="0"/>
    <xf numFmtId="0" fontId="17" fillId="44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39" borderId="0" applyNumberFormat="0" applyBorder="0" applyAlignment="0" applyProtection="0"/>
    <xf numFmtId="0" fontId="18" fillId="12" borderId="0" applyNumberFormat="0" applyBorder="0" applyAlignment="0" applyProtection="0"/>
    <xf numFmtId="0" fontId="17" fillId="47" borderId="0" applyNumberFormat="0" applyBorder="0" applyAlignment="0" applyProtection="0"/>
    <xf numFmtId="0" fontId="17" fillId="51" borderId="0" applyNumberFormat="0" applyBorder="0" applyAlignment="0" applyProtection="0"/>
    <xf numFmtId="0" fontId="18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45" borderId="0" applyNumberFormat="0" applyBorder="0" applyAlignment="0" applyProtection="0"/>
    <xf numFmtId="0" fontId="18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36" borderId="0" applyNumberFormat="0" applyBorder="0" applyAlignment="0" applyProtection="0"/>
    <xf numFmtId="0" fontId="18" fillId="24" borderId="0" applyNumberFormat="0" applyBorder="0" applyAlignment="0" applyProtection="0"/>
    <xf numFmtId="0" fontId="17" fillId="48" borderId="0" applyNumberFormat="0" applyBorder="0" applyAlignment="0" applyProtection="0"/>
    <xf numFmtId="0" fontId="17" fillId="39" borderId="0" applyNumberFormat="0" applyBorder="0" applyAlignment="0" applyProtection="0"/>
    <xf numFmtId="0" fontId="18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2" borderId="0" applyNumberFormat="0" applyBorder="0" applyAlignment="0" applyProtection="0"/>
    <xf numFmtId="0" fontId="18" fillId="32" borderId="0" applyNumberFormat="0" applyBorder="0" applyAlignment="0" applyProtection="0"/>
    <xf numFmtId="0" fontId="17" fillId="50" borderId="0" applyNumberFormat="0" applyBorder="0" applyAlignment="0" applyProtection="0"/>
    <xf numFmtId="0" fontId="18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51" borderId="0" applyNumberFormat="0" applyBorder="0" applyAlignment="0" applyProtection="0"/>
    <xf numFmtId="0" fontId="19" fillId="36" borderId="0" applyNumberFormat="0" applyBorder="0" applyAlignment="0" applyProtection="0"/>
    <xf numFmtId="0" fontId="20" fillId="55" borderId="17" applyNumberFormat="0" applyAlignment="0" applyProtection="0"/>
    <xf numFmtId="0" fontId="21" fillId="6" borderId="4" applyNumberFormat="0" applyAlignment="0" applyProtection="0"/>
    <xf numFmtId="0" fontId="22" fillId="56" borderId="17" applyNumberFormat="0" applyAlignment="0" applyProtection="0"/>
    <xf numFmtId="0" fontId="22" fillId="56" borderId="17" applyNumberFormat="0" applyAlignment="0" applyProtection="0"/>
    <xf numFmtId="0" fontId="23" fillId="0" borderId="18" applyNumberFormat="0" applyFill="0" applyAlignment="0" applyProtection="0"/>
    <xf numFmtId="0" fontId="24" fillId="0" borderId="6" applyNumberFormat="0" applyFill="0" applyAlignment="0" applyProtection="0"/>
    <xf numFmtId="0" fontId="23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6" fillId="57" borderId="20" applyNumberFormat="0" applyAlignment="0" applyProtection="0"/>
    <xf numFmtId="0" fontId="27" fillId="7" borderId="7" applyNumberFormat="0" applyAlignment="0" applyProtection="0"/>
    <xf numFmtId="0" fontId="26" fillId="57" borderId="20" applyNumberFormat="0" applyAlignment="0" applyProtection="0"/>
    <xf numFmtId="0" fontId="26" fillId="57" borderId="20" applyNumberFormat="0" applyAlignment="0" applyProtection="0"/>
    <xf numFmtId="0" fontId="26" fillId="57" borderId="20" applyNumberFormat="0" applyAlignment="0" applyProtection="0"/>
    <xf numFmtId="0" fontId="26" fillId="57" borderId="20" applyNumberFormat="0" applyAlignment="0" applyProtection="0"/>
    <xf numFmtId="0" fontId="26" fillId="57" borderId="20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7" fillId="58" borderId="0" applyNumberFormat="0" applyBorder="0" applyAlignment="0" applyProtection="0"/>
    <xf numFmtId="0" fontId="18" fillId="9" borderId="0" applyNumberFormat="0" applyBorder="0" applyAlignment="0" applyProtection="0"/>
    <xf numFmtId="0" fontId="17" fillId="52" borderId="0" applyNumberFormat="0" applyBorder="0" applyAlignment="0" applyProtection="0"/>
    <xf numFmtId="0" fontId="17" fillId="51" borderId="0" applyNumberFormat="0" applyBorder="0" applyAlignment="0" applyProtection="0"/>
    <xf numFmtId="0" fontId="18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45" borderId="0" applyNumberFormat="0" applyBorder="0" applyAlignment="0" applyProtection="0"/>
    <xf numFmtId="0" fontId="18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9" borderId="0" applyNumberFormat="0" applyBorder="0" applyAlignment="0" applyProtection="0"/>
    <xf numFmtId="0" fontId="18" fillId="21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8" fillId="25" borderId="0" applyNumberFormat="0" applyBorder="0" applyAlignment="0" applyProtection="0"/>
    <xf numFmtId="0" fontId="17" fillId="4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53" borderId="0" applyNumberFormat="0" applyBorder="0" applyAlignment="0" applyProtection="0"/>
    <xf numFmtId="0" fontId="18" fillId="29" borderId="0" applyNumberFormat="0" applyBorder="0" applyAlignment="0" applyProtection="0"/>
    <xf numFmtId="0" fontId="17" fillId="51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46" borderId="17" applyNumberFormat="0" applyAlignment="0" applyProtection="0"/>
    <xf numFmtId="0" fontId="36" fillId="5" borderId="4" applyNumberFormat="0" applyAlignment="0" applyProtection="0"/>
    <xf numFmtId="0" fontId="35" fillId="40" borderId="17" applyNumberFormat="0" applyAlignment="0" applyProtection="0"/>
    <xf numFmtId="0" fontId="25" fillId="0" borderId="19" applyNumberFormat="0" applyFill="0" applyAlignment="0" applyProtection="0"/>
    <xf numFmtId="38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3" fillId="0" borderId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46" borderId="0" applyNumberFormat="0" applyBorder="0" applyAlignment="0" applyProtection="0"/>
    <xf numFmtId="0" fontId="40" fillId="46" borderId="0" applyNumberFormat="0" applyBorder="0" applyAlignment="0" applyProtection="0"/>
    <xf numFmtId="0" fontId="41" fillId="4" borderId="0" applyNumberFormat="0" applyBorder="0" applyAlignment="0" applyProtection="0"/>
    <xf numFmtId="0" fontId="39" fillId="46" borderId="0" applyNumberFormat="0" applyBorder="0" applyAlignment="0" applyProtection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4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16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43" fillId="55" borderId="25" applyNumberFormat="0" applyAlignment="0" applyProtection="0"/>
    <xf numFmtId="0" fontId="44" fillId="6" borderId="5" applyNumberFormat="0" applyAlignment="0" applyProtection="0"/>
    <xf numFmtId="0" fontId="43" fillId="56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60" borderId="25" applyNumberFormat="0" applyProtection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61" borderId="6" applyAlignment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47" fillId="62" borderId="26" applyAlignment="0">
      <alignment horizontal="center"/>
    </xf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7" applyNumberFormat="0" applyFill="0" applyAlignment="0" applyProtection="0"/>
    <xf numFmtId="0" fontId="52" fillId="0" borderId="1" applyNumberFormat="0" applyFill="0" applyAlignment="0" applyProtection="0"/>
    <xf numFmtId="0" fontId="32" fillId="0" borderId="21" applyNumberFormat="0" applyFill="0" applyAlignment="0" applyProtection="0"/>
    <xf numFmtId="0" fontId="53" fillId="0" borderId="28" applyNumberFormat="0" applyFill="0" applyAlignment="0" applyProtection="0"/>
    <xf numFmtId="0" fontId="54" fillId="0" borderId="2" applyNumberFormat="0" applyFill="0" applyAlignment="0" applyProtection="0"/>
    <xf numFmtId="0" fontId="33" fillId="0" borderId="22" applyNumberFormat="0" applyFill="0" applyAlignment="0" applyProtection="0"/>
    <xf numFmtId="0" fontId="54" fillId="0" borderId="2" applyNumberFormat="0" applyFill="0" applyAlignment="0" applyProtection="0"/>
    <xf numFmtId="0" fontId="54" fillId="0" borderId="2" applyNumberFormat="0" applyFill="0" applyAlignment="0" applyProtection="0"/>
    <xf numFmtId="0" fontId="54" fillId="0" borderId="2" applyNumberFormat="0" applyFill="0" applyAlignment="0" applyProtection="0"/>
    <xf numFmtId="0" fontId="46" fillId="0" borderId="3" applyNumberFormat="0" applyFill="0" applyAlignment="0" applyProtection="0"/>
    <xf numFmtId="0" fontId="34" fillId="0" borderId="23" applyNumberFormat="0" applyFill="0" applyAlignment="0" applyProtection="0"/>
    <xf numFmtId="0" fontId="46" fillId="0" borderId="3" applyNumberFormat="0" applyFill="0" applyAlignment="0" applyProtection="0"/>
    <xf numFmtId="0" fontId="34" fillId="0" borderId="23" applyNumberFormat="0" applyFill="0" applyAlignment="0" applyProtection="0"/>
    <xf numFmtId="0" fontId="46" fillId="0" borderId="3" applyNumberFormat="0" applyFill="0" applyAlignment="0" applyProtection="0"/>
    <xf numFmtId="0" fontId="46" fillId="0" borderId="3" applyNumberFormat="0" applyFill="0" applyAlignment="0" applyProtection="0"/>
    <xf numFmtId="0" fontId="55" fillId="0" borderId="29" applyNumberFormat="0" applyFill="0" applyAlignment="0" applyProtection="0"/>
    <xf numFmtId="0" fontId="46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30" applyNumberFormat="0" applyFill="0" applyAlignment="0" applyProtection="0"/>
    <xf numFmtId="0" fontId="57" fillId="0" borderId="31" applyNumberFormat="0" applyFill="0" applyAlignment="0" applyProtection="0"/>
    <xf numFmtId="0" fontId="58" fillId="0" borderId="9" applyNumberFormat="0" applyFill="0" applyAlignment="0" applyProtection="0"/>
    <xf numFmtId="0" fontId="57" fillId="0" borderId="30" applyNumberFormat="0" applyFill="0" applyAlignment="0" applyProtection="0"/>
    <xf numFmtId="0" fontId="19" fillId="38" borderId="0" applyNumberFormat="0" applyBorder="0" applyAlignment="0" applyProtection="0"/>
    <xf numFmtId="0" fontId="59" fillId="3" borderId="0" applyNumberFormat="0" applyBorder="0" applyAlignment="0" applyProtection="0"/>
    <xf numFmtId="0" fontId="19" fillId="36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1" fillId="39" borderId="0" applyNumberFormat="0" applyBorder="0" applyAlignment="0" applyProtection="0"/>
    <xf numFmtId="0" fontId="60" fillId="2" borderId="0" applyNumberFormat="0" applyBorder="0" applyAlignment="0" applyProtection="0"/>
    <xf numFmtId="0" fontId="31" fillId="37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171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0" xfId="1" applyFont="1" applyFill="1" applyBorder="1" applyAlignment="1"/>
    <xf numFmtId="0" fontId="3" fillId="0" borderId="0" xfId="1" applyFont="1" applyFill="1"/>
    <xf numFmtId="0" fontId="5" fillId="0" borderId="11" xfId="1" applyFont="1" applyFill="1" applyBorder="1" applyAlignment="1">
      <alignment horizontal="right" vertical="center"/>
    </xf>
    <xf numFmtId="49" fontId="5" fillId="0" borderId="11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7" fillId="0" borderId="12" xfId="1" applyFont="1" applyFill="1" applyBorder="1" applyAlignment="1">
      <alignment horizontal="right"/>
    </xf>
    <xf numFmtId="0" fontId="8" fillId="0" borderId="13" xfId="1" applyFont="1" applyFill="1" applyBorder="1"/>
    <xf numFmtId="4" fontId="7" fillId="0" borderId="13" xfId="1" applyNumberFormat="1" applyFont="1" applyFill="1" applyBorder="1"/>
    <xf numFmtId="49" fontId="7" fillId="0" borderId="14" xfId="1" applyNumberFormat="1" applyFont="1" applyFill="1" applyBorder="1" applyAlignment="1">
      <alignment horizontal="left" wrapText="1" indent="1"/>
    </xf>
    <xf numFmtId="4" fontId="7" fillId="0" borderId="14" xfId="1" applyNumberFormat="1" applyFont="1" applyFill="1" applyBorder="1"/>
    <xf numFmtId="0" fontId="9" fillId="0" borderId="14" xfId="1" applyFont="1" applyFill="1" applyBorder="1"/>
    <xf numFmtId="10" fontId="7" fillId="0" borderId="14" xfId="1" applyNumberFormat="1" applyFont="1" applyFill="1" applyBorder="1"/>
    <xf numFmtId="0" fontId="10" fillId="0" borderId="0" xfId="1" applyFont="1" applyFill="1"/>
    <xf numFmtId="0" fontId="11" fillId="33" borderId="12" xfId="1" applyFont="1" applyFill="1" applyBorder="1"/>
    <xf numFmtId="0" fontId="11" fillId="33" borderId="14" xfId="1" applyFont="1" applyFill="1" applyBorder="1"/>
    <xf numFmtId="43" fontId="11" fillId="33" borderId="14" xfId="2" applyFont="1" applyFill="1" applyBorder="1"/>
    <xf numFmtId="10" fontId="7" fillId="33" borderId="14" xfId="1" applyNumberFormat="1" applyFont="1" applyFill="1" applyBorder="1"/>
    <xf numFmtId="43" fontId="3" fillId="0" borderId="0" xfId="1" applyNumberFormat="1" applyFont="1" applyFill="1"/>
    <xf numFmtId="0" fontId="11" fillId="34" borderId="12" xfId="1" applyFont="1" applyFill="1" applyBorder="1"/>
    <xf numFmtId="0" fontId="11" fillId="34" borderId="14" xfId="1" applyFont="1" applyFill="1" applyBorder="1"/>
    <xf numFmtId="43" fontId="11" fillId="34" borderId="14" xfId="2" applyFont="1" applyFill="1" applyBorder="1"/>
    <xf numFmtId="10" fontId="7" fillId="34" borderId="14" xfId="1" applyNumberFormat="1" applyFont="1" applyFill="1" applyBorder="1"/>
    <xf numFmtId="4" fontId="7" fillId="0" borderId="14" xfId="1" quotePrefix="1" applyNumberFormat="1" applyFont="1" applyFill="1" applyBorder="1" applyAlignment="1">
      <alignment horizontal="right"/>
    </xf>
    <xf numFmtId="0" fontId="11" fillId="0" borderId="12" xfId="1" applyFont="1" applyFill="1" applyBorder="1"/>
    <xf numFmtId="0" fontId="11" fillId="0" borderId="14" xfId="1" applyFont="1" applyFill="1" applyBorder="1"/>
    <xf numFmtId="0" fontId="12" fillId="0" borderId="14" xfId="1" applyFont="1" applyFill="1" applyBorder="1"/>
    <xf numFmtId="4" fontId="5" fillId="0" borderId="14" xfId="1" applyNumberFormat="1" applyFont="1" applyFill="1" applyBorder="1"/>
    <xf numFmtId="10" fontId="5" fillId="0" borderId="14" xfId="1" applyNumberFormat="1" applyFont="1" applyFill="1" applyBorder="1"/>
    <xf numFmtId="4" fontId="3" fillId="0" borderId="0" xfId="1" applyNumberFormat="1" applyFont="1" applyFill="1"/>
    <xf numFmtId="0" fontId="13" fillId="0" borderId="14" xfId="1" applyFont="1" applyFill="1" applyBorder="1"/>
    <xf numFmtId="0" fontId="8" fillId="0" borderId="14" xfId="1" applyFont="1" applyFill="1" applyBorder="1"/>
    <xf numFmtId="0" fontId="14" fillId="0" borderId="14" xfId="1" applyFont="1" applyFill="1" applyBorder="1"/>
    <xf numFmtId="0" fontId="11" fillId="33" borderId="12" xfId="1" quotePrefix="1" applyFont="1" applyFill="1" applyBorder="1"/>
    <xf numFmtId="4" fontId="5" fillId="0" borderId="14" xfId="1" applyNumberFormat="1" applyFont="1" applyFill="1" applyBorder="1" applyAlignment="1"/>
    <xf numFmtId="4" fontId="7" fillId="0" borderId="14" xfId="1" applyNumberFormat="1" applyFont="1" applyFill="1" applyBorder="1" applyAlignment="1">
      <alignment vertical="center"/>
    </xf>
    <xf numFmtId="4" fontId="5" fillId="0" borderId="14" xfId="1" applyNumberFormat="1" applyFont="1" applyFill="1" applyBorder="1" applyAlignment="1">
      <alignment vertical="center"/>
    </xf>
    <xf numFmtId="0" fontId="9" fillId="33" borderId="14" xfId="1" applyFont="1" applyFill="1" applyBorder="1"/>
    <xf numFmtId="0" fontId="7" fillId="0" borderId="12" xfId="1" applyFont="1" applyFill="1" applyBorder="1" applyAlignment="1">
      <alignment horizontal="right" vertical="top"/>
    </xf>
    <xf numFmtId="0" fontId="8" fillId="0" borderId="14" xfId="1" applyFont="1" applyFill="1" applyBorder="1" applyAlignment="1">
      <alignment horizontal="left"/>
    </xf>
    <xf numFmtId="0" fontId="7" fillId="0" borderId="14" xfId="1" applyFont="1" applyFill="1" applyBorder="1" applyAlignment="1">
      <alignment wrapText="1"/>
    </xf>
    <xf numFmtId="0" fontId="7" fillId="0" borderId="15" xfId="1" applyFont="1" applyFill="1" applyBorder="1" applyAlignment="1">
      <alignment horizontal="right"/>
    </xf>
    <xf numFmtId="0" fontId="13" fillId="0" borderId="16" xfId="1" applyFont="1" applyFill="1" applyBorder="1"/>
    <xf numFmtId="4" fontId="7" fillId="0" borderId="16" xfId="1" applyNumberFormat="1" applyFont="1" applyFill="1" applyBorder="1" applyAlignment="1">
      <alignment vertical="center"/>
    </xf>
    <xf numFmtId="10" fontId="7" fillId="0" borderId="16" xfId="1" applyNumberFormat="1" applyFont="1" applyFill="1" applyBorder="1"/>
    <xf numFmtId="0" fontId="7" fillId="0" borderId="0" xfId="1" applyFont="1" applyFill="1"/>
    <xf numFmtId="0" fontId="7" fillId="0" borderId="0" xfId="1" applyFont="1" applyFill="1" applyAlignment="1">
      <alignment wrapText="1"/>
    </xf>
    <xf numFmtId="4" fontId="7" fillId="0" borderId="0" xfId="1" applyNumberFormat="1" applyFont="1" applyFill="1"/>
    <xf numFmtId="43" fontId="7" fillId="0" borderId="0" xfId="1" applyNumberFormat="1" applyFont="1" applyFill="1"/>
    <xf numFmtId="0" fontId="4" fillId="0" borderId="0" xfId="1" applyFont="1" applyFill="1" applyBorder="1" applyAlignment="1"/>
    <xf numFmtId="0" fontId="4" fillId="0" borderId="33" xfId="1" applyFont="1" applyFill="1" applyBorder="1" applyAlignment="1">
      <alignment horizontal="center"/>
    </xf>
    <xf numFmtId="0" fontId="4" fillId="0" borderId="32" xfId="1" applyFont="1" applyFill="1" applyBorder="1" applyAlignment="1">
      <alignment horizontal="center"/>
    </xf>
    <xf numFmtId="0" fontId="4" fillId="0" borderId="34" xfId="1" applyFont="1" applyFill="1" applyBorder="1" applyAlignment="1">
      <alignment horizontal="center"/>
    </xf>
  </cellXfs>
  <cellStyles count="2967">
    <cellStyle name="_FINANZIARIA -INCASSATO-PAGATO" xfId="3"/>
    <cellStyle name="_FINANZIARIA -INCASSATO-PAGATO 2" xfId="4"/>
    <cellStyle name="_FINANZIARIA -INCASSATO-PAGATO 2 2" xfId="5"/>
    <cellStyle name="_FINANZIARIA -INCASSATO-PAGATO 2 2 2" xfId="6"/>
    <cellStyle name="_FINANZIARIA -INCASSATO-PAGATO 2 3" xfId="7"/>
    <cellStyle name="_FINANZIARIA -INCASSATO-PAGATO 3" xfId="8"/>
    <cellStyle name="_FINANZIARIA -INCASSATO-PAGATO 3 2" xfId="9"/>
    <cellStyle name="_FINANZIARIA -INCASSATO-PAGATO 4" xfId="10"/>
    <cellStyle name="_FINANZIARIA -INCASSATO-PAGATO 4 2" xfId="11"/>
    <cellStyle name="_FINANZIARIA -INCASSATO-PAGATO 4 2 2" xfId="12"/>
    <cellStyle name="_FINANZIARIA -INCASSATO-PAGATO 4 3" xfId="13"/>
    <cellStyle name="_FINANZIARIA -INCASSATO-PAGATO_All.3.Co.Ge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Colore 1 2" xfId="21"/>
    <cellStyle name="20% - Colore 1 2 2" xfId="22"/>
    <cellStyle name="20% - Colore 1 3" xfId="23"/>
    <cellStyle name="20% - Colore 2 2" xfId="24"/>
    <cellStyle name="20% - Colore 2 2 2" xfId="25"/>
    <cellStyle name="20% - Colore 2 3" xfId="26"/>
    <cellStyle name="20% - Colore 3 2" xfId="27"/>
    <cellStyle name="20% - Colore 3 2 2" xfId="28"/>
    <cellStyle name="20% - Colore 3 3" xfId="29"/>
    <cellStyle name="20% - Colore 4 2" xfId="30"/>
    <cellStyle name="20% - Colore 4 2 2" xfId="31"/>
    <cellStyle name="20% - Colore 4 3" xfId="32"/>
    <cellStyle name="20% - Colore 5 2" xfId="33"/>
    <cellStyle name="20% - Colore 5 2 2" xfId="34"/>
    <cellStyle name="20% - Colore 5 3" xfId="35"/>
    <cellStyle name="20% - Colore 6 2" xfId="36"/>
    <cellStyle name="20% - Colore 6 2 2" xfId="37"/>
    <cellStyle name="20% - Colore 6 3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Colore 1 2" xfId="45"/>
    <cellStyle name="40% - Colore 1 2 2" xfId="46"/>
    <cellStyle name="40% - Colore 1 3" xfId="47"/>
    <cellStyle name="40% - Colore 2 2" xfId="48"/>
    <cellStyle name="40% - Colore 2 2 2" xfId="49"/>
    <cellStyle name="40% - Colore 2 3" xfId="50"/>
    <cellStyle name="40% - Colore 3 2" xfId="51"/>
    <cellStyle name="40% - Colore 3 2 2" xfId="52"/>
    <cellStyle name="40% - Colore 3 3" xfId="53"/>
    <cellStyle name="40% - Colore 4 2" xfId="54"/>
    <cellStyle name="40% - Colore 4 2 2" xfId="55"/>
    <cellStyle name="40% - Colore 4 3" xfId="56"/>
    <cellStyle name="40% - Colore 5 2" xfId="57"/>
    <cellStyle name="40% - Colore 5 2 2" xfId="58"/>
    <cellStyle name="40% - Colore 5 3" xfId="59"/>
    <cellStyle name="40% - Colore 6 2" xfId="60"/>
    <cellStyle name="40% - Colore 6 2 2" xfId="61"/>
    <cellStyle name="40% - Colore 6 3" xfId="62"/>
    <cellStyle name="60% - Accent1" xfId="63"/>
    <cellStyle name="60% - Accent2" xfId="64"/>
    <cellStyle name="60% - Accent3" xfId="65"/>
    <cellStyle name="60% - Accent4" xfId="66"/>
    <cellStyle name="60% - Accent5" xfId="67"/>
    <cellStyle name="60% - Accent6" xfId="68"/>
    <cellStyle name="60% - Colore 1 2" xfId="69"/>
    <cellStyle name="60% - Colore 1 2 2" xfId="70"/>
    <cellStyle name="60% - Colore 1 3" xfId="71"/>
    <cellStyle name="60% - Colore 2 2" xfId="72"/>
    <cellStyle name="60% - Colore 2 2 2" xfId="73"/>
    <cellStyle name="60% - Colore 2 3" xfId="74"/>
    <cellStyle name="60% - Colore 3 2" xfId="75"/>
    <cellStyle name="60% - Colore 3 2 2" xfId="76"/>
    <cellStyle name="60% - Colore 3 3" xfId="77"/>
    <cellStyle name="60% - Colore 4 2" xfId="78"/>
    <cellStyle name="60% - Colore 4 2 2" xfId="79"/>
    <cellStyle name="60% - Colore 4 3" xfId="80"/>
    <cellStyle name="60% - Colore 5 2" xfId="81"/>
    <cellStyle name="60% - Colore 5 2 2" xfId="82"/>
    <cellStyle name="60% - Colore 5 3" xfId="83"/>
    <cellStyle name="60% - Colore 6 2" xfId="84"/>
    <cellStyle name="60% - Colore 6 2 2" xfId="85"/>
    <cellStyle name="60% - Colore 6 3" xfId="86"/>
    <cellStyle name="60% - Colore 6 4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olo 2" xfId="95"/>
    <cellStyle name="Calcolo 2 2" xfId="96"/>
    <cellStyle name="Calcolo 3" xfId="97"/>
    <cellStyle name="Calculation" xfId="98"/>
    <cellStyle name="Cella collegata 2" xfId="99"/>
    <cellStyle name="Cella collegata 2 2" xfId="100"/>
    <cellStyle name="Cella collegata 2 3" xfId="101"/>
    <cellStyle name="Cella collegata 3" xfId="102"/>
    <cellStyle name="Cella collegata 3 2" xfId="103"/>
    <cellStyle name="Cella da controllare 2" xfId="104"/>
    <cellStyle name="Cella da controllare 2 2" xfId="105"/>
    <cellStyle name="Cella da controllare 2 2 2" xfId="106"/>
    <cellStyle name="Cella da controllare 2 3" xfId="107"/>
    <cellStyle name="Cella da controllare 3" xfId="108"/>
    <cellStyle name="Cella da controllare 3 2" xfId="109"/>
    <cellStyle name="Check Cell" xfId="110"/>
    <cellStyle name="Collegamento ipertestuale 2" xfId="111"/>
    <cellStyle name="Collegamento ipertestuale 2 2" xfId="112"/>
    <cellStyle name="Colore 1 2" xfId="113"/>
    <cellStyle name="Colore 1 2 2" xfId="114"/>
    <cellStyle name="Colore 1 3" xfId="115"/>
    <cellStyle name="Colore 2 2" xfId="116"/>
    <cellStyle name="Colore 2 2 2" xfId="117"/>
    <cellStyle name="Colore 2 3" xfId="118"/>
    <cellStyle name="Colore 3 2" xfId="119"/>
    <cellStyle name="Colore 3 2 2" xfId="120"/>
    <cellStyle name="Colore 3 3" xfId="121"/>
    <cellStyle name="Colore 4 2" xfId="122"/>
    <cellStyle name="Colore 4 2 2" xfId="123"/>
    <cellStyle name="Colore 4 3" xfId="124"/>
    <cellStyle name="Colore 5 2" xfId="125"/>
    <cellStyle name="Colore 5 2 2" xfId="126"/>
    <cellStyle name="Colore 5 3" xfId="127"/>
    <cellStyle name="Colore 5 4" xfId="128"/>
    <cellStyle name="Colore 5 5" xfId="129"/>
    <cellStyle name="Colore 5 6" xfId="130"/>
    <cellStyle name="Colore 6 2" xfId="131"/>
    <cellStyle name="Colore 6 2 2" xfId="132"/>
    <cellStyle name="Colore 6 3" xfId="133"/>
    <cellStyle name="Colore 6 4" xfId="134"/>
    <cellStyle name="Colore 6 5" xfId="135"/>
    <cellStyle name="Colore 6 6" xfId="136"/>
    <cellStyle name="DataPilot Angolo" xfId="137"/>
    <cellStyle name="DataPilot Campo" xfId="138"/>
    <cellStyle name="DataPilot Categoria" xfId="139"/>
    <cellStyle name="DataPilot Risultato" xfId="140"/>
    <cellStyle name="DataPilot Titolo" xfId="141"/>
    <cellStyle name="DataPilot Valore" xfId="142"/>
    <cellStyle name="Euro" xfId="143"/>
    <cellStyle name="Euro 10" xfId="144"/>
    <cellStyle name="Euro 2" xfId="145"/>
    <cellStyle name="Euro 2 2" xfId="146"/>
    <cellStyle name="Euro 2 2 2" xfId="147"/>
    <cellStyle name="Euro 2 3" xfId="148"/>
    <cellStyle name="Euro 2 3 2" xfId="149"/>
    <cellStyle name="Euro 2 4" xfId="150"/>
    <cellStyle name="Euro 2 5" xfId="151"/>
    <cellStyle name="Euro 3" xfId="152"/>
    <cellStyle name="Euro 3 2" xfId="153"/>
    <cellStyle name="Euro 3 2 2" xfId="154"/>
    <cellStyle name="Euro 3 2 3" xfId="155"/>
    <cellStyle name="Euro 3 3" xfId="156"/>
    <cellStyle name="Euro 4" xfId="157"/>
    <cellStyle name="Euro 4 2" xfId="158"/>
    <cellStyle name="Euro 4 2 2" xfId="159"/>
    <cellStyle name="Euro 4 2 3" xfId="160"/>
    <cellStyle name="Euro 4 3" xfId="161"/>
    <cellStyle name="Euro 4 4" xfId="162"/>
    <cellStyle name="Euro 5" xfId="163"/>
    <cellStyle name="Euro 5 2" xfId="164"/>
    <cellStyle name="Euro 5 2 2" xfId="165"/>
    <cellStyle name="Euro 5 2 3" xfId="166"/>
    <cellStyle name="Euro 5 3" xfId="167"/>
    <cellStyle name="Euro 5 3 2" xfId="168"/>
    <cellStyle name="Euro 5 3 3" xfId="169"/>
    <cellStyle name="Euro 5 4" xfId="170"/>
    <cellStyle name="Euro 5 5" xfId="171"/>
    <cellStyle name="Euro 6" xfId="172"/>
    <cellStyle name="Euro 6 2" xfId="173"/>
    <cellStyle name="Euro 6 3" xfId="174"/>
    <cellStyle name="Euro 7" xfId="175"/>
    <cellStyle name="Euro 7 2" xfId="176"/>
    <cellStyle name="Euro 8" xfId="177"/>
    <cellStyle name="Euro 8 2" xfId="178"/>
    <cellStyle name="Euro 8 3" xfId="179"/>
    <cellStyle name="Euro 9" xfId="180"/>
    <cellStyle name="Euro_organismi ospitati consuntivo 2009 per contabilità" xfId="181"/>
    <cellStyle name="Excel Built-in Normal" xfId="182"/>
    <cellStyle name="Explanatory Text" xfId="183"/>
    <cellStyle name="Good" xfId="184"/>
    <cellStyle name="Heading 1" xfId="185"/>
    <cellStyle name="Heading 2" xfId="186"/>
    <cellStyle name="Heading 3" xfId="187"/>
    <cellStyle name="Heading 4" xfId="188"/>
    <cellStyle name="Input 2" xfId="189"/>
    <cellStyle name="Input 2 2" xfId="190"/>
    <cellStyle name="Input 3" xfId="191"/>
    <cellStyle name="Linked Cell" xfId="192"/>
    <cellStyle name="Migliaia (0)_0697co" xfId="193"/>
    <cellStyle name="Migliaia [0] 2" xfId="194"/>
    <cellStyle name="Migliaia [0] 2 2" xfId="195"/>
    <cellStyle name="Migliaia [0] 2 2 2" xfId="196"/>
    <cellStyle name="Migliaia [0] 2 2 3" xfId="197"/>
    <cellStyle name="Migliaia [0] 2 3" xfId="198"/>
    <cellStyle name="Migliaia [0] 2 4" xfId="199"/>
    <cellStyle name="Migliaia [0] 3" xfId="200"/>
    <cellStyle name="Migliaia [0] 3 2" xfId="201"/>
    <cellStyle name="Migliaia [0] 3 2 2" xfId="202"/>
    <cellStyle name="Migliaia [0] 3 2 3" xfId="203"/>
    <cellStyle name="Migliaia [0] 3 3" xfId="204"/>
    <cellStyle name="Migliaia [0] 3 3 2" xfId="205"/>
    <cellStyle name="Migliaia [0] 3 3 3" xfId="206"/>
    <cellStyle name="Migliaia [0] 4" xfId="207"/>
    <cellStyle name="Migliaia [0] 4 2" xfId="208"/>
    <cellStyle name="Migliaia [0] 4 2 2" xfId="209"/>
    <cellStyle name="Migliaia [0] 4 2 3" xfId="210"/>
    <cellStyle name="Migliaia [0] 4 3" xfId="211"/>
    <cellStyle name="Migliaia [0] 4 4" xfId="212"/>
    <cellStyle name="Migliaia [0] 5" xfId="213"/>
    <cellStyle name="Migliaia [0] 5 2" xfId="214"/>
    <cellStyle name="Migliaia [0] 5 2 2" xfId="215"/>
    <cellStyle name="Migliaia [0] 5 2 3" xfId="216"/>
    <cellStyle name="Migliaia [0] 5 3" xfId="217"/>
    <cellStyle name="Migliaia [0] 5 4" xfId="218"/>
    <cellStyle name="Migliaia [0] 6" xfId="219"/>
    <cellStyle name="Migliaia [0] 7" xfId="220"/>
    <cellStyle name="Migliaia 10" xfId="2"/>
    <cellStyle name="Migliaia 10 2" xfId="221"/>
    <cellStyle name="Migliaia 100" xfId="222"/>
    <cellStyle name="Migliaia 101" xfId="223"/>
    <cellStyle name="Migliaia 102" xfId="224"/>
    <cellStyle name="Migliaia 103" xfId="225"/>
    <cellStyle name="Migliaia 104" xfId="226"/>
    <cellStyle name="Migliaia 104 2" xfId="227"/>
    <cellStyle name="Migliaia 105" xfId="228"/>
    <cellStyle name="Migliaia 105 2" xfId="229"/>
    <cellStyle name="Migliaia 106" xfId="230"/>
    <cellStyle name="Migliaia 107" xfId="231"/>
    <cellStyle name="Migliaia 107 2" xfId="232"/>
    <cellStyle name="Migliaia 107 2 2" xfId="233"/>
    <cellStyle name="Migliaia 107 3" xfId="234"/>
    <cellStyle name="Migliaia 108" xfId="235"/>
    <cellStyle name="Migliaia 108 2" xfId="236"/>
    <cellStyle name="Migliaia 109" xfId="237"/>
    <cellStyle name="Migliaia 11" xfId="238"/>
    <cellStyle name="Migliaia 11 2" xfId="239"/>
    <cellStyle name="Migliaia 110" xfId="240"/>
    <cellStyle name="Migliaia 111" xfId="241"/>
    <cellStyle name="Migliaia 12" xfId="242"/>
    <cellStyle name="Migliaia 12 2" xfId="243"/>
    <cellStyle name="Migliaia 13" xfId="244"/>
    <cellStyle name="Migliaia 13 2" xfId="245"/>
    <cellStyle name="Migliaia 14" xfId="246"/>
    <cellStyle name="Migliaia 14 2" xfId="247"/>
    <cellStyle name="Migliaia 15" xfId="248"/>
    <cellStyle name="Migliaia 15 2" xfId="249"/>
    <cellStyle name="Migliaia 16" xfId="250"/>
    <cellStyle name="Migliaia 16 2" xfId="251"/>
    <cellStyle name="Migliaia 17" xfId="252"/>
    <cellStyle name="Migliaia 17 2" xfId="253"/>
    <cellStyle name="Migliaia 18" xfId="254"/>
    <cellStyle name="Migliaia 18 2" xfId="255"/>
    <cellStyle name="Migliaia 19" xfId="256"/>
    <cellStyle name="Migliaia 19 2" xfId="257"/>
    <cellStyle name="Migliaia 2" xfId="258"/>
    <cellStyle name="Migliaia 2 2" xfId="259"/>
    <cellStyle name="Migliaia 2 2 2" xfId="260"/>
    <cellStyle name="Migliaia 2 2 2 2" xfId="261"/>
    <cellStyle name="Migliaia 2 2 3" xfId="262"/>
    <cellStyle name="Migliaia 2 3" xfId="263"/>
    <cellStyle name="Migliaia 2 3 2" xfId="264"/>
    <cellStyle name="Migliaia 2 3 3" xfId="265"/>
    <cellStyle name="Migliaia 2 4" xfId="266"/>
    <cellStyle name="Migliaia 2 5" xfId="267"/>
    <cellStyle name="Migliaia 2 5 2" xfId="268"/>
    <cellStyle name="Migliaia 20" xfId="269"/>
    <cellStyle name="Migliaia 20 2" xfId="270"/>
    <cellStyle name="Migliaia 21" xfId="271"/>
    <cellStyle name="Migliaia 21 2" xfId="272"/>
    <cellStyle name="Migliaia 22" xfId="273"/>
    <cellStyle name="Migliaia 22 2" xfId="274"/>
    <cellStyle name="Migliaia 23" xfId="275"/>
    <cellStyle name="Migliaia 23 2" xfId="276"/>
    <cellStyle name="Migliaia 24" xfId="277"/>
    <cellStyle name="Migliaia 24 2" xfId="278"/>
    <cellStyle name="Migliaia 25" xfId="279"/>
    <cellStyle name="Migliaia 25 2" xfId="280"/>
    <cellStyle name="Migliaia 26" xfId="281"/>
    <cellStyle name="Migliaia 26 2" xfId="282"/>
    <cellStyle name="Migliaia 27" xfId="283"/>
    <cellStyle name="Migliaia 27 10" xfId="284"/>
    <cellStyle name="Migliaia 27 10 2" xfId="285"/>
    <cellStyle name="Migliaia 27 10 2 2" xfId="286"/>
    <cellStyle name="Migliaia 27 10 3" xfId="287"/>
    <cellStyle name="Migliaia 27 10 3 2" xfId="288"/>
    <cellStyle name="Migliaia 27 10 4" xfId="289"/>
    <cellStyle name="Migliaia 27 11" xfId="290"/>
    <cellStyle name="Migliaia 27 11 2" xfId="291"/>
    <cellStyle name="Migliaia 27 11 2 2" xfId="292"/>
    <cellStyle name="Migliaia 27 11 3" xfId="293"/>
    <cellStyle name="Migliaia 27 11 3 2" xfId="294"/>
    <cellStyle name="Migliaia 27 11 4" xfId="295"/>
    <cellStyle name="Migliaia 27 12" xfId="296"/>
    <cellStyle name="Migliaia 27 12 2" xfId="297"/>
    <cellStyle name="Migliaia 27 13" xfId="298"/>
    <cellStyle name="Migliaia 27 13 2" xfId="299"/>
    <cellStyle name="Migliaia 27 14" xfId="300"/>
    <cellStyle name="Migliaia 27 14 2" xfId="301"/>
    <cellStyle name="Migliaia 27 15" xfId="302"/>
    <cellStyle name="Migliaia 27 15 2" xfId="303"/>
    <cellStyle name="Migliaia 27 16" xfId="304"/>
    <cellStyle name="Migliaia 27 2" xfId="305"/>
    <cellStyle name="Migliaia 27 2 10" xfId="306"/>
    <cellStyle name="Migliaia 27 2 10 2" xfId="307"/>
    <cellStyle name="Migliaia 27 2 11" xfId="308"/>
    <cellStyle name="Migliaia 27 2 11 2" xfId="309"/>
    <cellStyle name="Migliaia 27 2 12" xfId="310"/>
    <cellStyle name="Migliaia 27 2 2" xfId="311"/>
    <cellStyle name="Migliaia 27 2 2 2" xfId="312"/>
    <cellStyle name="Migliaia 27 2 2 2 2" xfId="313"/>
    <cellStyle name="Migliaia 27 2 2 2 2 2" xfId="314"/>
    <cellStyle name="Migliaia 27 2 2 2 2 2 2" xfId="315"/>
    <cellStyle name="Migliaia 27 2 2 2 2 2 2 2" xfId="316"/>
    <cellStyle name="Migliaia 27 2 2 2 2 2 3" xfId="317"/>
    <cellStyle name="Migliaia 27 2 2 2 2 2 3 2" xfId="318"/>
    <cellStyle name="Migliaia 27 2 2 2 2 2 4" xfId="319"/>
    <cellStyle name="Migliaia 27 2 2 2 2 3" xfId="320"/>
    <cellStyle name="Migliaia 27 2 2 2 2 3 2" xfId="321"/>
    <cellStyle name="Migliaia 27 2 2 2 2 3 2 2" xfId="322"/>
    <cellStyle name="Migliaia 27 2 2 2 2 3 3" xfId="323"/>
    <cellStyle name="Migliaia 27 2 2 2 2 4" xfId="324"/>
    <cellStyle name="Migliaia 27 2 2 2 2 4 2" xfId="325"/>
    <cellStyle name="Migliaia 27 2 2 2 2 5" xfId="326"/>
    <cellStyle name="Migliaia 27 2 2 2 3" xfId="327"/>
    <cellStyle name="Migliaia 27 2 2 2 3 2" xfId="328"/>
    <cellStyle name="Migliaia 27 2 2 2 3 2 2" xfId="329"/>
    <cellStyle name="Migliaia 27 2 2 2 3 3" xfId="330"/>
    <cellStyle name="Migliaia 27 2 2 2 3 3 2" xfId="331"/>
    <cellStyle name="Migliaia 27 2 2 2 3 4" xfId="332"/>
    <cellStyle name="Migliaia 27 2 2 2 4" xfId="333"/>
    <cellStyle name="Migliaia 27 2 2 2 4 2" xfId="334"/>
    <cellStyle name="Migliaia 27 2 2 2 4 2 2" xfId="335"/>
    <cellStyle name="Migliaia 27 2 2 2 4 3" xfId="336"/>
    <cellStyle name="Migliaia 27 2 2 2 5" xfId="337"/>
    <cellStyle name="Migliaia 27 2 2 2 5 2" xfId="338"/>
    <cellStyle name="Migliaia 27 2 2 2 6" xfId="339"/>
    <cellStyle name="Migliaia 27 2 2 3" xfId="340"/>
    <cellStyle name="Migliaia 27 2 2 3 2" xfId="341"/>
    <cellStyle name="Migliaia 27 2 2 3 2 2" xfId="342"/>
    <cellStyle name="Migliaia 27 2 2 3 2 2 2" xfId="343"/>
    <cellStyle name="Migliaia 27 2 2 3 2 3" xfId="344"/>
    <cellStyle name="Migliaia 27 2 2 3 2 3 2" xfId="345"/>
    <cellStyle name="Migliaia 27 2 2 3 2 4" xfId="346"/>
    <cellStyle name="Migliaia 27 2 2 3 3" xfId="347"/>
    <cellStyle name="Migliaia 27 2 2 3 3 2" xfId="348"/>
    <cellStyle name="Migliaia 27 2 2 3 3 2 2" xfId="349"/>
    <cellStyle name="Migliaia 27 2 2 3 3 3" xfId="350"/>
    <cellStyle name="Migliaia 27 2 2 3 4" xfId="351"/>
    <cellStyle name="Migliaia 27 2 2 3 4 2" xfId="352"/>
    <cellStyle name="Migliaia 27 2 2 3 5" xfId="353"/>
    <cellStyle name="Migliaia 27 2 2 4" xfId="354"/>
    <cellStyle name="Migliaia 27 2 2 4 2" xfId="355"/>
    <cellStyle name="Migliaia 27 2 2 4 2 2" xfId="356"/>
    <cellStyle name="Migliaia 27 2 2 4 2 2 2" xfId="357"/>
    <cellStyle name="Migliaia 27 2 2 4 2 3" xfId="358"/>
    <cellStyle name="Migliaia 27 2 2 4 3" xfId="359"/>
    <cellStyle name="Migliaia 27 2 2 4 3 2" xfId="360"/>
    <cellStyle name="Migliaia 27 2 2 4 4" xfId="361"/>
    <cellStyle name="Migliaia 27 2 2 4 4 2" xfId="362"/>
    <cellStyle name="Migliaia 27 2 2 4 5" xfId="363"/>
    <cellStyle name="Migliaia 27 2 2 5" xfId="364"/>
    <cellStyle name="Migliaia 27 2 2 5 2" xfId="365"/>
    <cellStyle name="Migliaia 27 2 2 5 2 2" xfId="366"/>
    <cellStyle name="Migliaia 27 2 2 5 3" xfId="367"/>
    <cellStyle name="Migliaia 27 2 2 5 3 2" xfId="368"/>
    <cellStyle name="Migliaia 27 2 2 5 4" xfId="369"/>
    <cellStyle name="Migliaia 27 2 2 6" xfId="370"/>
    <cellStyle name="Migliaia 27 2 2 6 2" xfId="371"/>
    <cellStyle name="Migliaia 27 2 2 7" xfId="372"/>
    <cellStyle name="Migliaia 27 2 2 7 2" xfId="373"/>
    <cellStyle name="Migliaia 27 2 2 8" xfId="374"/>
    <cellStyle name="Migliaia 27 2 2 8 2" xfId="375"/>
    <cellStyle name="Migliaia 27 2 2 9" xfId="376"/>
    <cellStyle name="Migliaia 27 2 3" xfId="377"/>
    <cellStyle name="Migliaia 27 2 3 2" xfId="378"/>
    <cellStyle name="Migliaia 27 2 3 2 2" xfId="379"/>
    <cellStyle name="Migliaia 27 2 3 2 2 2" xfId="380"/>
    <cellStyle name="Migliaia 27 2 3 2 2 2 2" xfId="381"/>
    <cellStyle name="Migliaia 27 2 3 2 2 2 2 2" xfId="382"/>
    <cellStyle name="Migliaia 27 2 3 2 2 2 3" xfId="383"/>
    <cellStyle name="Migliaia 27 2 3 2 2 2 3 2" xfId="384"/>
    <cellStyle name="Migliaia 27 2 3 2 2 2 4" xfId="385"/>
    <cellStyle name="Migliaia 27 2 3 2 2 3" xfId="386"/>
    <cellStyle name="Migliaia 27 2 3 2 2 3 2" xfId="387"/>
    <cellStyle name="Migliaia 27 2 3 2 2 3 2 2" xfId="388"/>
    <cellStyle name="Migliaia 27 2 3 2 2 3 3" xfId="389"/>
    <cellStyle name="Migliaia 27 2 3 2 2 4" xfId="390"/>
    <cellStyle name="Migliaia 27 2 3 2 2 4 2" xfId="391"/>
    <cellStyle name="Migliaia 27 2 3 2 2 5" xfId="392"/>
    <cellStyle name="Migliaia 27 2 3 2 3" xfId="393"/>
    <cellStyle name="Migliaia 27 2 3 2 3 2" xfId="394"/>
    <cellStyle name="Migliaia 27 2 3 2 3 2 2" xfId="395"/>
    <cellStyle name="Migliaia 27 2 3 2 3 3" xfId="396"/>
    <cellStyle name="Migliaia 27 2 3 2 3 3 2" xfId="397"/>
    <cellStyle name="Migliaia 27 2 3 2 3 4" xfId="398"/>
    <cellStyle name="Migliaia 27 2 3 2 4" xfId="399"/>
    <cellStyle name="Migliaia 27 2 3 2 4 2" xfId="400"/>
    <cellStyle name="Migliaia 27 2 3 2 4 2 2" xfId="401"/>
    <cellStyle name="Migliaia 27 2 3 2 4 3" xfId="402"/>
    <cellStyle name="Migliaia 27 2 3 2 5" xfId="403"/>
    <cellStyle name="Migliaia 27 2 3 2 5 2" xfId="404"/>
    <cellStyle name="Migliaia 27 2 3 2 6" xfId="405"/>
    <cellStyle name="Migliaia 27 2 3 3" xfId="406"/>
    <cellStyle name="Migliaia 27 2 3 3 2" xfId="407"/>
    <cellStyle name="Migliaia 27 2 3 3 2 2" xfId="408"/>
    <cellStyle name="Migliaia 27 2 3 3 2 2 2" xfId="409"/>
    <cellStyle name="Migliaia 27 2 3 3 2 3" xfId="410"/>
    <cellStyle name="Migliaia 27 2 3 3 2 3 2" xfId="411"/>
    <cellStyle name="Migliaia 27 2 3 3 2 4" xfId="412"/>
    <cellStyle name="Migliaia 27 2 3 3 3" xfId="413"/>
    <cellStyle name="Migliaia 27 2 3 3 3 2" xfId="414"/>
    <cellStyle name="Migliaia 27 2 3 3 3 2 2" xfId="415"/>
    <cellStyle name="Migliaia 27 2 3 3 3 3" xfId="416"/>
    <cellStyle name="Migliaia 27 2 3 3 4" xfId="417"/>
    <cellStyle name="Migliaia 27 2 3 3 4 2" xfId="418"/>
    <cellStyle name="Migliaia 27 2 3 3 5" xfId="419"/>
    <cellStyle name="Migliaia 27 2 3 4" xfId="420"/>
    <cellStyle name="Migliaia 27 2 3 4 2" xfId="421"/>
    <cellStyle name="Migliaia 27 2 3 4 2 2" xfId="422"/>
    <cellStyle name="Migliaia 27 2 3 4 3" xfId="423"/>
    <cellStyle name="Migliaia 27 2 3 4 3 2" xfId="424"/>
    <cellStyle name="Migliaia 27 2 3 4 4" xfId="425"/>
    <cellStyle name="Migliaia 27 2 3 5" xfId="426"/>
    <cellStyle name="Migliaia 27 2 3 5 2" xfId="427"/>
    <cellStyle name="Migliaia 27 2 3 5 2 2" xfId="428"/>
    <cellStyle name="Migliaia 27 2 3 5 3" xfId="429"/>
    <cellStyle name="Migliaia 27 2 3 6" xfId="430"/>
    <cellStyle name="Migliaia 27 2 3 6 2" xfId="431"/>
    <cellStyle name="Migliaia 27 2 3 7" xfId="432"/>
    <cellStyle name="Migliaia 27 2 4" xfId="433"/>
    <cellStyle name="Migliaia 27 2 4 2" xfId="434"/>
    <cellStyle name="Migliaia 27 2 4 2 2" xfId="435"/>
    <cellStyle name="Migliaia 27 2 4 2 2 2" xfId="436"/>
    <cellStyle name="Migliaia 27 2 4 2 2 2 2" xfId="437"/>
    <cellStyle name="Migliaia 27 2 4 2 2 3" xfId="438"/>
    <cellStyle name="Migliaia 27 2 4 2 2 3 2" xfId="439"/>
    <cellStyle name="Migliaia 27 2 4 2 2 4" xfId="440"/>
    <cellStyle name="Migliaia 27 2 4 2 3" xfId="441"/>
    <cellStyle name="Migliaia 27 2 4 2 3 2" xfId="442"/>
    <cellStyle name="Migliaia 27 2 4 2 3 2 2" xfId="443"/>
    <cellStyle name="Migliaia 27 2 4 2 3 3" xfId="444"/>
    <cellStyle name="Migliaia 27 2 4 2 4" xfId="445"/>
    <cellStyle name="Migliaia 27 2 4 2 4 2" xfId="446"/>
    <cellStyle name="Migliaia 27 2 4 2 5" xfId="447"/>
    <cellStyle name="Migliaia 27 2 4 3" xfId="448"/>
    <cellStyle name="Migliaia 27 2 4 3 2" xfId="449"/>
    <cellStyle name="Migliaia 27 2 4 3 2 2" xfId="450"/>
    <cellStyle name="Migliaia 27 2 4 3 3" xfId="451"/>
    <cellStyle name="Migliaia 27 2 4 3 3 2" xfId="452"/>
    <cellStyle name="Migliaia 27 2 4 3 4" xfId="453"/>
    <cellStyle name="Migliaia 27 2 4 4" xfId="454"/>
    <cellStyle name="Migliaia 27 2 4 4 2" xfId="455"/>
    <cellStyle name="Migliaia 27 2 4 4 2 2" xfId="456"/>
    <cellStyle name="Migliaia 27 2 4 4 3" xfId="457"/>
    <cellStyle name="Migliaia 27 2 4 5" xfId="458"/>
    <cellStyle name="Migliaia 27 2 4 5 2" xfId="459"/>
    <cellStyle name="Migliaia 27 2 4 6" xfId="460"/>
    <cellStyle name="Migliaia 27 2 5" xfId="461"/>
    <cellStyle name="Migliaia 27 2 5 2" xfId="462"/>
    <cellStyle name="Migliaia 27 2 5 2 2" xfId="463"/>
    <cellStyle name="Migliaia 27 2 5 2 2 2" xfId="464"/>
    <cellStyle name="Migliaia 27 2 5 2 3" xfId="465"/>
    <cellStyle name="Migliaia 27 2 5 2 3 2" xfId="466"/>
    <cellStyle name="Migliaia 27 2 5 2 4" xfId="467"/>
    <cellStyle name="Migliaia 27 2 5 3" xfId="468"/>
    <cellStyle name="Migliaia 27 2 5 3 2" xfId="469"/>
    <cellStyle name="Migliaia 27 2 5 3 2 2" xfId="470"/>
    <cellStyle name="Migliaia 27 2 5 3 3" xfId="471"/>
    <cellStyle name="Migliaia 27 2 5 4" xfId="472"/>
    <cellStyle name="Migliaia 27 2 5 4 2" xfId="473"/>
    <cellStyle name="Migliaia 27 2 5 5" xfId="474"/>
    <cellStyle name="Migliaia 27 2 6" xfId="475"/>
    <cellStyle name="Migliaia 27 2 6 2" xfId="476"/>
    <cellStyle name="Migliaia 27 2 6 2 2" xfId="477"/>
    <cellStyle name="Migliaia 27 2 6 2 2 2" xfId="478"/>
    <cellStyle name="Migliaia 27 2 6 2 3" xfId="479"/>
    <cellStyle name="Migliaia 27 2 6 2 3 2" xfId="480"/>
    <cellStyle name="Migliaia 27 2 6 2 4" xfId="481"/>
    <cellStyle name="Migliaia 27 2 6 3" xfId="482"/>
    <cellStyle name="Migliaia 27 2 6 3 2" xfId="483"/>
    <cellStyle name="Migliaia 27 2 6 4" xfId="484"/>
    <cellStyle name="Migliaia 27 2 6 4 2" xfId="485"/>
    <cellStyle name="Migliaia 27 2 6 5" xfId="486"/>
    <cellStyle name="Migliaia 27 2 7" xfId="487"/>
    <cellStyle name="Migliaia 27 2 7 2" xfId="488"/>
    <cellStyle name="Migliaia 27 2 7 2 2" xfId="489"/>
    <cellStyle name="Migliaia 27 2 7 3" xfId="490"/>
    <cellStyle name="Migliaia 27 2 7 3 2" xfId="491"/>
    <cellStyle name="Migliaia 27 2 7 4" xfId="492"/>
    <cellStyle name="Migliaia 27 2 8" xfId="493"/>
    <cellStyle name="Migliaia 27 2 8 2" xfId="494"/>
    <cellStyle name="Migliaia 27 2 8 2 2" xfId="495"/>
    <cellStyle name="Migliaia 27 2 8 3" xfId="496"/>
    <cellStyle name="Migliaia 27 2 8 3 2" xfId="497"/>
    <cellStyle name="Migliaia 27 2 8 4" xfId="498"/>
    <cellStyle name="Migliaia 27 2 9" xfId="499"/>
    <cellStyle name="Migliaia 27 2 9 2" xfId="500"/>
    <cellStyle name="Migliaia 27 3" xfId="501"/>
    <cellStyle name="Migliaia 27 3 2" xfId="502"/>
    <cellStyle name="Migliaia 27 3 2 2" xfId="503"/>
    <cellStyle name="Migliaia 27 3 2 2 2" xfId="504"/>
    <cellStyle name="Migliaia 27 3 2 2 2 2" xfId="505"/>
    <cellStyle name="Migliaia 27 3 2 2 2 2 2" xfId="506"/>
    <cellStyle name="Migliaia 27 3 2 2 2 3" xfId="507"/>
    <cellStyle name="Migliaia 27 3 2 2 2 3 2" xfId="508"/>
    <cellStyle name="Migliaia 27 3 2 2 2 4" xfId="509"/>
    <cellStyle name="Migliaia 27 3 2 2 3" xfId="510"/>
    <cellStyle name="Migliaia 27 3 2 2 3 2" xfId="511"/>
    <cellStyle name="Migliaia 27 3 2 2 3 2 2" xfId="512"/>
    <cellStyle name="Migliaia 27 3 2 2 3 3" xfId="513"/>
    <cellStyle name="Migliaia 27 3 2 2 4" xfId="514"/>
    <cellStyle name="Migliaia 27 3 2 2 4 2" xfId="515"/>
    <cellStyle name="Migliaia 27 3 2 2 5" xfId="516"/>
    <cellStyle name="Migliaia 27 3 2 3" xfId="517"/>
    <cellStyle name="Migliaia 27 3 2 3 2" xfId="518"/>
    <cellStyle name="Migliaia 27 3 2 3 2 2" xfId="519"/>
    <cellStyle name="Migliaia 27 3 2 3 3" xfId="520"/>
    <cellStyle name="Migliaia 27 3 2 3 3 2" xfId="521"/>
    <cellStyle name="Migliaia 27 3 2 3 4" xfId="522"/>
    <cellStyle name="Migliaia 27 3 2 4" xfId="523"/>
    <cellStyle name="Migliaia 27 3 2 4 2" xfId="524"/>
    <cellStyle name="Migliaia 27 3 2 4 2 2" xfId="525"/>
    <cellStyle name="Migliaia 27 3 2 4 3" xfId="526"/>
    <cellStyle name="Migliaia 27 3 2 5" xfId="527"/>
    <cellStyle name="Migliaia 27 3 2 5 2" xfId="528"/>
    <cellStyle name="Migliaia 27 3 2 6" xfId="529"/>
    <cellStyle name="Migliaia 27 3 3" xfId="530"/>
    <cellStyle name="Migliaia 27 3 3 2" xfId="531"/>
    <cellStyle name="Migliaia 27 3 3 2 2" xfId="532"/>
    <cellStyle name="Migliaia 27 3 3 2 2 2" xfId="533"/>
    <cellStyle name="Migliaia 27 3 3 2 3" xfId="534"/>
    <cellStyle name="Migliaia 27 3 3 2 3 2" xfId="535"/>
    <cellStyle name="Migliaia 27 3 3 2 4" xfId="536"/>
    <cellStyle name="Migliaia 27 3 3 3" xfId="537"/>
    <cellStyle name="Migliaia 27 3 3 3 2" xfId="538"/>
    <cellStyle name="Migliaia 27 3 3 3 2 2" xfId="539"/>
    <cellStyle name="Migliaia 27 3 3 3 3" xfId="540"/>
    <cellStyle name="Migliaia 27 3 3 4" xfId="541"/>
    <cellStyle name="Migliaia 27 3 3 4 2" xfId="542"/>
    <cellStyle name="Migliaia 27 3 3 5" xfId="543"/>
    <cellStyle name="Migliaia 27 3 4" xfId="544"/>
    <cellStyle name="Migliaia 27 3 4 2" xfId="545"/>
    <cellStyle name="Migliaia 27 3 4 2 2" xfId="546"/>
    <cellStyle name="Migliaia 27 3 4 2 2 2" xfId="547"/>
    <cellStyle name="Migliaia 27 3 4 2 3" xfId="548"/>
    <cellStyle name="Migliaia 27 3 4 3" xfId="549"/>
    <cellStyle name="Migliaia 27 3 4 3 2" xfId="550"/>
    <cellStyle name="Migliaia 27 3 4 4" xfId="551"/>
    <cellStyle name="Migliaia 27 3 4 4 2" xfId="552"/>
    <cellStyle name="Migliaia 27 3 4 5" xfId="553"/>
    <cellStyle name="Migliaia 27 3 5" xfId="554"/>
    <cellStyle name="Migliaia 27 3 5 2" xfId="555"/>
    <cellStyle name="Migliaia 27 3 5 2 2" xfId="556"/>
    <cellStyle name="Migliaia 27 3 5 3" xfId="557"/>
    <cellStyle name="Migliaia 27 3 5 3 2" xfId="558"/>
    <cellStyle name="Migliaia 27 3 5 4" xfId="559"/>
    <cellStyle name="Migliaia 27 3 6" xfId="560"/>
    <cellStyle name="Migliaia 27 3 6 2" xfId="561"/>
    <cellStyle name="Migliaia 27 3 7" xfId="562"/>
    <cellStyle name="Migliaia 27 3 7 2" xfId="563"/>
    <cellStyle name="Migliaia 27 3 8" xfId="564"/>
    <cellStyle name="Migliaia 27 3 8 2" xfId="565"/>
    <cellStyle name="Migliaia 27 3 9" xfId="566"/>
    <cellStyle name="Migliaia 27 4" xfId="567"/>
    <cellStyle name="Migliaia 27 4 2" xfId="568"/>
    <cellStyle name="Migliaia 27 4 2 2" xfId="569"/>
    <cellStyle name="Migliaia 27 4 2 2 2" xfId="570"/>
    <cellStyle name="Migliaia 27 4 2 2 2 2" xfId="571"/>
    <cellStyle name="Migliaia 27 4 2 2 2 2 2" xfId="572"/>
    <cellStyle name="Migliaia 27 4 2 2 2 3" xfId="573"/>
    <cellStyle name="Migliaia 27 4 2 2 2 3 2" xfId="574"/>
    <cellStyle name="Migliaia 27 4 2 2 2 4" xfId="575"/>
    <cellStyle name="Migliaia 27 4 2 2 3" xfId="576"/>
    <cellStyle name="Migliaia 27 4 2 2 3 2" xfId="577"/>
    <cellStyle name="Migliaia 27 4 2 2 3 2 2" xfId="578"/>
    <cellStyle name="Migliaia 27 4 2 2 3 3" xfId="579"/>
    <cellStyle name="Migliaia 27 4 2 2 4" xfId="580"/>
    <cellStyle name="Migliaia 27 4 2 2 4 2" xfId="581"/>
    <cellStyle name="Migliaia 27 4 2 2 5" xfId="582"/>
    <cellStyle name="Migliaia 27 4 2 3" xfId="583"/>
    <cellStyle name="Migliaia 27 4 2 3 2" xfId="584"/>
    <cellStyle name="Migliaia 27 4 2 3 2 2" xfId="585"/>
    <cellStyle name="Migliaia 27 4 2 3 3" xfId="586"/>
    <cellStyle name="Migliaia 27 4 2 3 3 2" xfId="587"/>
    <cellStyle name="Migliaia 27 4 2 3 4" xfId="588"/>
    <cellStyle name="Migliaia 27 4 2 4" xfId="589"/>
    <cellStyle name="Migliaia 27 4 2 4 2" xfId="590"/>
    <cellStyle name="Migliaia 27 4 2 4 2 2" xfId="591"/>
    <cellStyle name="Migliaia 27 4 2 4 3" xfId="592"/>
    <cellStyle name="Migliaia 27 4 2 5" xfId="593"/>
    <cellStyle name="Migliaia 27 4 2 5 2" xfId="594"/>
    <cellStyle name="Migliaia 27 4 2 6" xfId="595"/>
    <cellStyle name="Migliaia 27 4 3" xfId="596"/>
    <cellStyle name="Migliaia 27 4 3 2" xfId="597"/>
    <cellStyle name="Migliaia 27 4 3 2 2" xfId="598"/>
    <cellStyle name="Migliaia 27 4 3 2 2 2" xfId="599"/>
    <cellStyle name="Migliaia 27 4 3 2 3" xfId="600"/>
    <cellStyle name="Migliaia 27 4 3 2 3 2" xfId="601"/>
    <cellStyle name="Migliaia 27 4 3 2 4" xfId="602"/>
    <cellStyle name="Migliaia 27 4 3 3" xfId="603"/>
    <cellStyle name="Migliaia 27 4 3 3 2" xfId="604"/>
    <cellStyle name="Migliaia 27 4 3 3 2 2" xfId="605"/>
    <cellStyle name="Migliaia 27 4 3 3 3" xfId="606"/>
    <cellStyle name="Migliaia 27 4 3 4" xfId="607"/>
    <cellStyle name="Migliaia 27 4 3 4 2" xfId="608"/>
    <cellStyle name="Migliaia 27 4 3 5" xfId="609"/>
    <cellStyle name="Migliaia 27 4 4" xfId="610"/>
    <cellStyle name="Migliaia 27 4 4 2" xfId="611"/>
    <cellStyle name="Migliaia 27 4 4 2 2" xfId="612"/>
    <cellStyle name="Migliaia 27 4 4 3" xfId="613"/>
    <cellStyle name="Migliaia 27 4 4 3 2" xfId="614"/>
    <cellStyle name="Migliaia 27 4 4 4" xfId="615"/>
    <cellStyle name="Migliaia 27 4 5" xfId="616"/>
    <cellStyle name="Migliaia 27 4 5 2" xfId="617"/>
    <cellStyle name="Migliaia 27 4 5 2 2" xfId="618"/>
    <cellStyle name="Migliaia 27 4 5 3" xfId="619"/>
    <cellStyle name="Migliaia 27 4 6" xfId="620"/>
    <cellStyle name="Migliaia 27 4 6 2" xfId="621"/>
    <cellStyle name="Migliaia 27 4 7" xfId="622"/>
    <cellStyle name="Migliaia 27 5" xfId="623"/>
    <cellStyle name="Migliaia 27 5 2" xfId="624"/>
    <cellStyle name="Migliaia 27 5 2 2" xfId="625"/>
    <cellStyle name="Migliaia 27 5 2 2 2" xfId="626"/>
    <cellStyle name="Migliaia 27 5 2 2 2 2" xfId="627"/>
    <cellStyle name="Migliaia 27 5 2 2 2 2 2" xfId="628"/>
    <cellStyle name="Migliaia 27 5 2 2 2 3" xfId="629"/>
    <cellStyle name="Migliaia 27 5 2 2 2 3 2" xfId="630"/>
    <cellStyle name="Migliaia 27 5 2 2 2 4" xfId="631"/>
    <cellStyle name="Migliaia 27 5 2 2 3" xfId="632"/>
    <cellStyle name="Migliaia 27 5 2 2 3 2" xfId="633"/>
    <cellStyle name="Migliaia 27 5 2 2 3 2 2" xfId="634"/>
    <cellStyle name="Migliaia 27 5 2 2 3 3" xfId="635"/>
    <cellStyle name="Migliaia 27 5 2 2 4" xfId="636"/>
    <cellStyle name="Migliaia 27 5 2 2 4 2" xfId="637"/>
    <cellStyle name="Migliaia 27 5 2 2 5" xfId="638"/>
    <cellStyle name="Migliaia 27 5 2 3" xfId="639"/>
    <cellStyle name="Migliaia 27 5 2 3 2" xfId="640"/>
    <cellStyle name="Migliaia 27 5 2 3 2 2" xfId="641"/>
    <cellStyle name="Migliaia 27 5 2 3 3" xfId="642"/>
    <cellStyle name="Migliaia 27 5 2 3 3 2" xfId="643"/>
    <cellStyle name="Migliaia 27 5 2 3 4" xfId="644"/>
    <cellStyle name="Migliaia 27 5 2 4" xfId="645"/>
    <cellStyle name="Migliaia 27 5 2 4 2" xfId="646"/>
    <cellStyle name="Migliaia 27 5 2 4 2 2" xfId="647"/>
    <cellStyle name="Migliaia 27 5 2 4 3" xfId="648"/>
    <cellStyle name="Migliaia 27 5 2 5" xfId="649"/>
    <cellStyle name="Migliaia 27 5 2 5 2" xfId="650"/>
    <cellStyle name="Migliaia 27 5 2 6" xfId="651"/>
    <cellStyle name="Migliaia 27 5 3" xfId="652"/>
    <cellStyle name="Migliaia 27 5 3 2" xfId="653"/>
    <cellStyle name="Migliaia 27 5 3 2 2" xfId="654"/>
    <cellStyle name="Migliaia 27 5 3 2 2 2" xfId="655"/>
    <cellStyle name="Migliaia 27 5 3 2 3" xfId="656"/>
    <cellStyle name="Migliaia 27 5 3 2 3 2" xfId="657"/>
    <cellStyle name="Migliaia 27 5 3 2 4" xfId="658"/>
    <cellStyle name="Migliaia 27 5 3 3" xfId="659"/>
    <cellStyle name="Migliaia 27 5 3 3 2" xfId="660"/>
    <cellStyle name="Migliaia 27 5 3 3 2 2" xfId="661"/>
    <cellStyle name="Migliaia 27 5 3 3 3" xfId="662"/>
    <cellStyle name="Migliaia 27 5 3 4" xfId="663"/>
    <cellStyle name="Migliaia 27 5 3 4 2" xfId="664"/>
    <cellStyle name="Migliaia 27 5 3 5" xfId="665"/>
    <cellStyle name="Migliaia 27 5 4" xfId="666"/>
    <cellStyle name="Migliaia 27 5 4 2" xfId="667"/>
    <cellStyle name="Migliaia 27 5 4 2 2" xfId="668"/>
    <cellStyle name="Migliaia 27 5 4 3" xfId="669"/>
    <cellStyle name="Migliaia 27 5 4 3 2" xfId="670"/>
    <cellStyle name="Migliaia 27 5 4 4" xfId="671"/>
    <cellStyle name="Migliaia 27 5 5" xfId="672"/>
    <cellStyle name="Migliaia 27 5 5 2" xfId="673"/>
    <cellStyle name="Migliaia 27 5 5 2 2" xfId="674"/>
    <cellStyle name="Migliaia 27 5 5 3" xfId="675"/>
    <cellStyle name="Migliaia 27 5 6" xfId="676"/>
    <cellStyle name="Migliaia 27 5 6 2" xfId="677"/>
    <cellStyle name="Migliaia 27 5 7" xfId="678"/>
    <cellStyle name="Migliaia 27 6" xfId="679"/>
    <cellStyle name="Migliaia 27 6 2" xfId="680"/>
    <cellStyle name="Migliaia 27 6 2 2" xfId="681"/>
    <cellStyle name="Migliaia 27 6 2 2 2" xfId="682"/>
    <cellStyle name="Migliaia 27 6 2 2 2 2" xfId="683"/>
    <cellStyle name="Migliaia 27 6 2 2 2 2 2" xfId="684"/>
    <cellStyle name="Migliaia 27 6 2 2 2 3" xfId="685"/>
    <cellStyle name="Migliaia 27 6 2 2 2 3 2" xfId="686"/>
    <cellStyle name="Migliaia 27 6 2 2 2 4" xfId="687"/>
    <cellStyle name="Migliaia 27 6 2 2 3" xfId="688"/>
    <cellStyle name="Migliaia 27 6 2 2 3 2" xfId="689"/>
    <cellStyle name="Migliaia 27 6 2 2 3 2 2" xfId="690"/>
    <cellStyle name="Migliaia 27 6 2 2 3 3" xfId="691"/>
    <cellStyle name="Migliaia 27 6 2 2 4" xfId="692"/>
    <cellStyle name="Migliaia 27 6 2 2 4 2" xfId="693"/>
    <cellStyle name="Migliaia 27 6 2 2 5" xfId="694"/>
    <cellStyle name="Migliaia 27 6 2 3" xfId="695"/>
    <cellStyle name="Migliaia 27 6 2 3 2" xfId="696"/>
    <cellStyle name="Migliaia 27 6 2 3 2 2" xfId="697"/>
    <cellStyle name="Migliaia 27 6 2 3 3" xfId="698"/>
    <cellStyle name="Migliaia 27 6 2 3 3 2" xfId="699"/>
    <cellStyle name="Migliaia 27 6 2 3 4" xfId="700"/>
    <cellStyle name="Migliaia 27 6 2 4" xfId="701"/>
    <cellStyle name="Migliaia 27 6 2 4 2" xfId="702"/>
    <cellStyle name="Migliaia 27 6 2 4 2 2" xfId="703"/>
    <cellStyle name="Migliaia 27 6 2 4 3" xfId="704"/>
    <cellStyle name="Migliaia 27 6 2 5" xfId="705"/>
    <cellStyle name="Migliaia 27 6 2 5 2" xfId="706"/>
    <cellStyle name="Migliaia 27 6 2 6" xfId="707"/>
    <cellStyle name="Migliaia 27 6 3" xfId="708"/>
    <cellStyle name="Migliaia 27 6 3 2" xfId="709"/>
    <cellStyle name="Migliaia 27 6 3 2 2" xfId="710"/>
    <cellStyle name="Migliaia 27 6 3 2 2 2" xfId="711"/>
    <cellStyle name="Migliaia 27 6 3 2 3" xfId="712"/>
    <cellStyle name="Migliaia 27 6 3 2 3 2" xfId="713"/>
    <cellStyle name="Migliaia 27 6 3 2 4" xfId="714"/>
    <cellStyle name="Migliaia 27 6 3 3" xfId="715"/>
    <cellStyle name="Migliaia 27 6 3 3 2" xfId="716"/>
    <cellStyle name="Migliaia 27 6 3 3 2 2" xfId="717"/>
    <cellStyle name="Migliaia 27 6 3 3 3" xfId="718"/>
    <cellStyle name="Migliaia 27 6 3 4" xfId="719"/>
    <cellStyle name="Migliaia 27 6 3 4 2" xfId="720"/>
    <cellStyle name="Migliaia 27 6 3 5" xfId="721"/>
    <cellStyle name="Migliaia 27 6 4" xfId="722"/>
    <cellStyle name="Migliaia 27 6 4 2" xfId="723"/>
    <cellStyle name="Migliaia 27 6 4 2 2" xfId="724"/>
    <cellStyle name="Migliaia 27 6 4 3" xfId="725"/>
    <cellStyle name="Migliaia 27 6 4 3 2" xfId="726"/>
    <cellStyle name="Migliaia 27 6 4 4" xfId="727"/>
    <cellStyle name="Migliaia 27 6 5" xfId="728"/>
    <cellStyle name="Migliaia 27 6 5 2" xfId="729"/>
    <cellStyle name="Migliaia 27 6 5 2 2" xfId="730"/>
    <cellStyle name="Migliaia 27 6 5 3" xfId="731"/>
    <cellStyle name="Migliaia 27 6 6" xfId="732"/>
    <cellStyle name="Migliaia 27 6 6 2" xfId="733"/>
    <cellStyle name="Migliaia 27 6 7" xfId="734"/>
    <cellStyle name="Migliaia 27 7" xfId="735"/>
    <cellStyle name="Migliaia 27 7 2" xfId="736"/>
    <cellStyle name="Migliaia 27 7 2 2" xfId="737"/>
    <cellStyle name="Migliaia 27 7 2 2 2" xfId="738"/>
    <cellStyle name="Migliaia 27 7 2 2 2 2" xfId="739"/>
    <cellStyle name="Migliaia 27 7 2 2 3" xfId="740"/>
    <cellStyle name="Migliaia 27 7 2 2 3 2" xfId="741"/>
    <cellStyle name="Migliaia 27 7 2 2 4" xfId="742"/>
    <cellStyle name="Migliaia 27 7 2 3" xfId="743"/>
    <cellStyle name="Migliaia 27 7 2 3 2" xfId="744"/>
    <cellStyle name="Migliaia 27 7 2 3 2 2" xfId="745"/>
    <cellStyle name="Migliaia 27 7 2 3 3" xfId="746"/>
    <cellStyle name="Migliaia 27 7 2 4" xfId="747"/>
    <cellStyle name="Migliaia 27 7 2 4 2" xfId="748"/>
    <cellStyle name="Migliaia 27 7 2 5" xfId="749"/>
    <cellStyle name="Migliaia 27 7 3" xfId="750"/>
    <cellStyle name="Migliaia 27 7 3 2" xfId="751"/>
    <cellStyle name="Migliaia 27 7 3 2 2" xfId="752"/>
    <cellStyle name="Migliaia 27 7 3 3" xfId="753"/>
    <cellStyle name="Migliaia 27 7 3 3 2" xfId="754"/>
    <cellStyle name="Migliaia 27 7 3 4" xfId="755"/>
    <cellStyle name="Migliaia 27 7 4" xfId="756"/>
    <cellStyle name="Migliaia 27 7 4 2" xfId="757"/>
    <cellStyle name="Migliaia 27 7 4 2 2" xfId="758"/>
    <cellStyle name="Migliaia 27 7 4 3" xfId="759"/>
    <cellStyle name="Migliaia 27 7 5" xfId="760"/>
    <cellStyle name="Migliaia 27 7 5 2" xfId="761"/>
    <cellStyle name="Migliaia 27 7 6" xfId="762"/>
    <cellStyle name="Migliaia 27 8" xfId="763"/>
    <cellStyle name="Migliaia 27 8 2" xfId="764"/>
    <cellStyle name="Migliaia 27 8 2 2" xfId="765"/>
    <cellStyle name="Migliaia 27 8 2 2 2" xfId="766"/>
    <cellStyle name="Migliaia 27 8 2 3" xfId="767"/>
    <cellStyle name="Migliaia 27 8 2 3 2" xfId="768"/>
    <cellStyle name="Migliaia 27 8 2 4" xfId="769"/>
    <cellStyle name="Migliaia 27 8 3" xfId="770"/>
    <cellStyle name="Migliaia 27 8 3 2" xfId="771"/>
    <cellStyle name="Migliaia 27 8 3 2 2" xfId="772"/>
    <cellStyle name="Migliaia 27 8 3 3" xfId="773"/>
    <cellStyle name="Migliaia 27 8 4" xfId="774"/>
    <cellStyle name="Migliaia 27 8 4 2" xfId="775"/>
    <cellStyle name="Migliaia 27 8 5" xfId="776"/>
    <cellStyle name="Migliaia 27 9" xfId="777"/>
    <cellStyle name="Migliaia 27 9 2" xfId="778"/>
    <cellStyle name="Migliaia 27 9 2 2" xfId="779"/>
    <cellStyle name="Migliaia 27 9 2 2 2" xfId="780"/>
    <cellStyle name="Migliaia 27 9 2 3" xfId="781"/>
    <cellStyle name="Migliaia 27 9 2 3 2" xfId="782"/>
    <cellStyle name="Migliaia 27 9 2 4" xfId="783"/>
    <cellStyle name="Migliaia 27 9 3" xfId="784"/>
    <cellStyle name="Migliaia 27 9 3 2" xfId="785"/>
    <cellStyle name="Migliaia 27 9 4" xfId="786"/>
    <cellStyle name="Migliaia 27 9 4 2" xfId="787"/>
    <cellStyle name="Migliaia 27 9 5" xfId="788"/>
    <cellStyle name="Migliaia 28" xfId="789"/>
    <cellStyle name="Migliaia 28 2" xfId="790"/>
    <cellStyle name="Migliaia 28 2 2" xfId="791"/>
    <cellStyle name="Migliaia 28 3" xfId="792"/>
    <cellStyle name="Migliaia 29" xfId="793"/>
    <cellStyle name="Migliaia 29 2" xfId="794"/>
    <cellStyle name="Migliaia 29 2 2" xfId="795"/>
    <cellStyle name="Migliaia 29 3" xfId="796"/>
    <cellStyle name="Migliaia 29 4" xfId="797"/>
    <cellStyle name="Migliaia 29 4 2" xfId="798"/>
    <cellStyle name="Migliaia 3" xfId="799"/>
    <cellStyle name="Migliaia 3 2" xfId="800"/>
    <cellStyle name="Migliaia 3 3" xfId="801"/>
    <cellStyle name="Migliaia 3 3 2" xfId="802"/>
    <cellStyle name="Migliaia 3 3 2 2" xfId="803"/>
    <cellStyle name="Migliaia 3 3 2 3" xfId="804"/>
    <cellStyle name="Migliaia 3 3 3" xfId="805"/>
    <cellStyle name="Migliaia 3 3 4" xfId="806"/>
    <cellStyle name="Migliaia 3 4" xfId="807"/>
    <cellStyle name="Migliaia 3 4 10" xfId="808"/>
    <cellStyle name="Migliaia 3 4 10 2" xfId="809"/>
    <cellStyle name="Migliaia 3 4 10 2 2" xfId="810"/>
    <cellStyle name="Migliaia 3 4 10 3" xfId="811"/>
    <cellStyle name="Migliaia 3 4 10 3 2" xfId="812"/>
    <cellStyle name="Migliaia 3 4 10 4" xfId="813"/>
    <cellStyle name="Migliaia 3 4 11" xfId="814"/>
    <cellStyle name="Migliaia 3 4 11 2" xfId="815"/>
    <cellStyle name="Migliaia 3 4 12" xfId="816"/>
    <cellStyle name="Migliaia 3 4 12 2" xfId="817"/>
    <cellStyle name="Migliaia 3 4 13" xfId="818"/>
    <cellStyle name="Migliaia 3 4 13 2" xfId="819"/>
    <cellStyle name="Migliaia 3 4 14" xfId="820"/>
    <cellStyle name="Migliaia 3 4 14 2" xfId="821"/>
    <cellStyle name="Migliaia 3 4 15" xfId="822"/>
    <cellStyle name="Migliaia 3 4 2" xfId="823"/>
    <cellStyle name="Migliaia 3 4 2 2" xfId="824"/>
    <cellStyle name="Migliaia 3 4 2 2 2" xfId="825"/>
    <cellStyle name="Migliaia 3 4 2 2 2 2" xfId="826"/>
    <cellStyle name="Migliaia 3 4 2 2 2 2 2" xfId="827"/>
    <cellStyle name="Migliaia 3 4 2 2 2 2 2 2" xfId="828"/>
    <cellStyle name="Migliaia 3 4 2 2 2 2 3" xfId="829"/>
    <cellStyle name="Migliaia 3 4 2 2 2 2 3 2" xfId="830"/>
    <cellStyle name="Migliaia 3 4 2 2 2 2 4" xfId="831"/>
    <cellStyle name="Migliaia 3 4 2 2 2 3" xfId="832"/>
    <cellStyle name="Migliaia 3 4 2 2 2 3 2" xfId="833"/>
    <cellStyle name="Migliaia 3 4 2 2 2 3 2 2" xfId="834"/>
    <cellStyle name="Migliaia 3 4 2 2 2 3 3" xfId="835"/>
    <cellStyle name="Migliaia 3 4 2 2 2 4" xfId="836"/>
    <cellStyle name="Migliaia 3 4 2 2 2 4 2" xfId="837"/>
    <cellStyle name="Migliaia 3 4 2 2 2 5" xfId="838"/>
    <cellStyle name="Migliaia 3 4 2 2 3" xfId="839"/>
    <cellStyle name="Migliaia 3 4 2 2 3 2" xfId="840"/>
    <cellStyle name="Migliaia 3 4 2 2 3 2 2" xfId="841"/>
    <cellStyle name="Migliaia 3 4 2 2 3 3" xfId="842"/>
    <cellStyle name="Migliaia 3 4 2 2 3 3 2" xfId="843"/>
    <cellStyle name="Migliaia 3 4 2 2 3 4" xfId="844"/>
    <cellStyle name="Migliaia 3 4 2 2 4" xfId="845"/>
    <cellStyle name="Migliaia 3 4 2 2 4 2" xfId="846"/>
    <cellStyle name="Migliaia 3 4 2 2 4 2 2" xfId="847"/>
    <cellStyle name="Migliaia 3 4 2 2 4 3" xfId="848"/>
    <cellStyle name="Migliaia 3 4 2 2 5" xfId="849"/>
    <cellStyle name="Migliaia 3 4 2 2 5 2" xfId="850"/>
    <cellStyle name="Migliaia 3 4 2 2 6" xfId="851"/>
    <cellStyle name="Migliaia 3 4 2 3" xfId="852"/>
    <cellStyle name="Migliaia 3 4 2 3 2" xfId="853"/>
    <cellStyle name="Migliaia 3 4 2 3 2 2" xfId="854"/>
    <cellStyle name="Migliaia 3 4 2 3 2 2 2" xfId="855"/>
    <cellStyle name="Migliaia 3 4 2 3 2 3" xfId="856"/>
    <cellStyle name="Migliaia 3 4 2 3 2 3 2" xfId="857"/>
    <cellStyle name="Migliaia 3 4 2 3 2 4" xfId="858"/>
    <cellStyle name="Migliaia 3 4 2 3 3" xfId="859"/>
    <cellStyle name="Migliaia 3 4 2 3 3 2" xfId="860"/>
    <cellStyle name="Migliaia 3 4 2 3 3 2 2" xfId="861"/>
    <cellStyle name="Migliaia 3 4 2 3 3 3" xfId="862"/>
    <cellStyle name="Migliaia 3 4 2 3 4" xfId="863"/>
    <cellStyle name="Migliaia 3 4 2 3 4 2" xfId="864"/>
    <cellStyle name="Migliaia 3 4 2 3 5" xfId="865"/>
    <cellStyle name="Migliaia 3 4 2 4" xfId="866"/>
    <cellStyle name="Migliaia 3 4 2 4 2" xfId="867"/>
    <cellStyle name="Migliaia 3 4 2 4 2 2" xfId="868"/>
    <cellStyle name="Migliaia 3 4 2 4 2 2 2" xfId="869"/>
    <cellStyle name="Migliaia 3 4 2 4 2 3" xfId="870"/>
    <cellStyle name="Migliaia 3 4 2 4 3" xfId="871"/>
    <cellStyle name="Migliaia 3 4 2 4 3 2" xfId="872"/>
    <cellStyle name="Migliaia 3 4 2 4 4" xfId="873"/>
    <cellStyle name="Migliaia 3 4 2 4 4 2" xfId="874"/>
    <cellStyle name="Migliaia 3 4 2 4 5" xfId="875"/>
    <cellStyle name="Migliaia 3 4 2 5" xfId="876"/>
    <cellStyle name="Migliaia 3 4 2 5 2" xfId="877"/>
    <cellStyle name="Migliaia 3 4 2 5 2 2" xfId="878"/>
    <cellStyle name="Migliaia 3 4 2 5 3" xfId="879"/>
    <cellStyle name="Migliaia 3 4 2 5 3 2" xfId="880"/>
    <cellStyle name="Migliaia 3 4 2 5 4" xfId="881"/>
    <cellStyle name="Migliaia 3 4 2 6" xfId="882"/>
    <cellStyle name="Migliaia 3 4 2 6 2" xfId="883"/>
    <cellStyle name="Migliaia 3 4 2 7" xfId="884"/>
    <cellStyle name="Migliaia 3 4 2 7 2" xfId="885"/>
    <cellStyle name="Migliaia 3 4 2 8" xfId="886"/>
    <cellStyle name="Migliaia 3 4 2 8 2" xfId="887"/>
    <cellStyle name="Migliaia 3 4 2 9" xfId="888"/>
    <cellStyle name="Migliaia 3 4 3" xfId="889"/>
    <cellStyle name="Migliaia 3 4 3 2" xfId="890"/>
    <cellStyle name="Migliaia 3 4 3 2 2" xfId="891"/>
    <cellStyle name="Migliaia 3 4 3 2 2 2" xfId="892"/>
    <cellStyle name="Migliaia 3 4 3 2 2 2 2" xfId="893"/>
    <cellStyle name="Migliaia 3 4 3 2 2 2 2 2" xfId="894"/>
    <cellStyle name="Migliaia 3 4 3 2 2 2 3" xfId="895"/>
    <cellStyle name="Migliaia 3 4 3 2 2 2 3 2" xfId="896"/>
    <cellStyle name="Migliaia 3 4 3 2 2 2 4" xfId="897"/>
    <cellStyle name="Migliaia 3 4 3 2 2 3" xfId="898"/>
    <cellStyle name="Migliaia 3 4 3 2 2 3 2" xfId="899"/>
    <cellStyle name="Migliaia 3 4 3 2 2 3 2 2" xfId="900"/>
    <cellStyle name="Migliaia 3 4 3 2 2 3 3" xfId="901"/>
    <cellStyle name="Migliaia 3 4 3 2 2 4" xfId="902"/>
    <cellStyle name="Migliaia 3 4 3 2 2 4 2" xfId="903"/>
    <cellStyle name="Migliaia 3 4 3 2 2 5" xfId="904"/>
    <cellStyle name="Migliaia 3 4 3 2 3" xfId="905"/>
    <cellStyle name="Migliaia 3 4 3 2 3 2" xfId="906"/>
    <cellStyle name="Migliaia 3 4 3 2 3 2 2" xfId="907"/>
    <cellStyle name="Migliaia 3 4 3 2 3 3" xfId="908"/>
    <cellStyle name="Migliaia 3 4 3 2 3 3 2" xfId="909"/>
    <cellStyle name="Migliaia 3 4 3 2 3 4" xfId="910"/>
    <cellStyle name="Migliaia 3 4 3 2 4" xfId="911"/>
    <cellStyle name="Migliaia 3 4 3 2 4 2" xfId="912"/>
    <cellStyle name="Migliaia 3 4 3 2 4 2 2" xfId="913"/>
    <cellStyle name="Migliaia 3 4 3 2 4 3" xfId="914"/>
    <cellStyle name="Migliaia 3 4 3 2 5" xfId="915"/>
    <cellStyle name="Migliaia 3 4 3 2 5 2" xfId="916"/>
    <cellStyle name="Migliaia 3 4 3 2 6" xfId="917"/>
    <cellStyle name="Migliaia 3 4 3 3" xfId="918"/>
    <cellStyle name="Migliaia 3 4 3 3 2" xfId="919"/>
    <cellStyle name="Migliaia 3 4 3 3 2 2" xfId="920"/>
    <cellStyle name="Migliaia 3 4 3 3 2 2 2" xfId="921"/>
    <cellStyle name="Migliaia 3 4 3 3 2 3" xfId="922"/>
    <cellStyle name="Migliaia 3 4 3 3 2 3 2" xfId="923"/>
    <cellStyle name="Migliaia 3 4 3 3 2 4" xfId="924"/>
    <cellStyle name="Migliaia 3 4 3 3 3" xfId="925"/>
    <cellStyle name="Migliaia 3 4 3 3 3 2" xfId="926"/>
    <cellStyle name="Migliaia 3 4 3 3 3 2 2" xfId="927"/>
    <cellStyle name="Migliaia 3 4 3 3 3 3" xfId="928"/>
    <cellStyle name="Migliaia 3 4 3 3 4" xfId="929"/>
    <cellStyle name="Migliaia 3 4 3 3 4 2" xfId="930"/>
    <cellStyle name="Migliaia 3 4 3 3 5" xfId="931"/>
    <cellStyle name="Migliaia 3 4 3 4" xfId="932"/>
    <cellStyle name="Migliaia 3 4 3 4 2" xfId="933"/>
    <cellStyle name="Migliaia 3 4 3 4 2 2" xfId="934"/>
    <cellStyle name="Migliaia 3 4 3 4 3" xfId="935"/>
    <cellStyle name="Migliaia 3 4 3 4 3 2" xfId="936"/>
    <cellStyle name="Migliaia 3 4 3 4 4" xfId="937"/>
    <cellStyle name="Migliaia 3 4 3 5" xfId="938"/>
    <cellStyle name="Migliaia 3 4 3 5 2" xfId="939"/>
    <cellStyle name="Migliaia 3 4 3 5 2 2" xfId="940"/>
    <cellStyle name="Migliaia 3 4 3 5 3" xfId="941"/>
    <cellStyle name="Migliaia 3 4 3 6" xfId="942"/>
    <cellStyle name="Migliaia 3 4 3 6 2" xfId="943"/>
    <cellStyle name="Migliaia 3 4 3 7" xfId="944"/>
    <cellStyle name="Migliaia 3 4 4" xfId="945"/>
    <cellStyle name="Migliaia 3 4 4 2" xfId="946"/>
    <cellStyle name="Migliaia 3 4 4 2 2" xfId="947"/>
    <cellStyle name="Migliaia 3 4 4 2 2 2" xfId="948"/>
    <cellStyle name="Migliaia 3 4 4 2 2 2 2" xfId="949"/>
    <cellStyle name="Migliaia 3 4 4 2 2 2 2 2" xfId="950"/>
    <cellStyle name="Migliaia 3 4 4 2 2 2 3" xfId="951"/>
    <cellStyle name="Migliaia 3 4 4 2 2 2 3 2" xfId="952"/>
    <cellStyle name="Migliaia 3 4 4 2 2 2 4" xfId="953"/>
    <cellStyle name="Migliaia 3 4 4 2 2 3" xfId="954"/>
    <cellStyle name="Migliaia 3 4 4 2 2 3 2" xfId="955"/>
    <cellStyle name="Migliaia 3 4 4 2 2 3 2 2" xfId="956"/>
    <cellStyle name="Migliaia 3 4 4 2 2 3 3" xfId="957"/>
    <cellStyle name="Migliaia 3 4 4 2 2 4" xfId="958"/>
    <cellStyle name="Migliaia 3 4 4 2 2 4 2" xfId="959"/>
    <cellStyle name="Migliaia 3 4 4 2 2 5" xfId="960"/>
    <cellStyle name="Migliaia 3 4 4 2 3" xfId="961"/>
    <cellStyle name="Migliaia 3 4 4 2 3 2" xfId="962"/>
    <cellStyle name="Migliaia 3 4 4 2 3 2 2" xfId="963"/>
    <cellStyle name="Migliaia 3 4 4 2 3 3" xfId="964"/>
    <cellStyle name="Migliaia 3 4 4 2 3 3 2" xfId="965"/>
    <cellStyle name="Migliaia 3 4 4 2 3 4" xfId="966"/>
    <cellStyle name="Migliaia 3 4 4 2 4" xfId="967"/>
    <cellStyle name="Migliaia 3 4 4 2 4 2" xfId="968"/>
    <cellStyle name="Migliaia 3 4 4 2 4 2 2" xfId="969"/>
    <cellStyle name="Migliaia 3 4 4 2 4 3" xfId="970"/>
    <cellStyle name="Migliaia 3 4 4 2 5" xfId="971"/>
    <cellStyle name="Migliaia 3 4 4 2 5 2" xfId="972"/>
    <cellStyle name="Migliaia 3 4 4 2 6" xfId="973"/>
    <cellStyle name="Migliaia 3 4 4 3" xfId="974"/>
    <cellStyle name="Migliaia 3 4 4 3 2" xfId="975"/>
    <cellStyle name="Migliaia 3 4 4 3 2 2" xfId="976"/>
    <cellStyle name="Migliaia 3 4 4 3 2 2 2" xfId="977"/>
    <cellStyle name="Migliaia 3 4 4 3 2 3" xfId="978"/>
    <cellStyle name="Migliaia 3 4 4 3 2 3 2" xfId="979"/>
    <cellStyle name="Migliaia 3 4 4 3 2 4" xfId="980"/>
    <cellStyle name="Migliaia 3 4 4 3 3" xfId="981"/>
    <cellStyle name="Migliaia 3 4 4 3 3 2" xfId="982"/>
    <cellStyle name="Migliaia 3 4 4 3 3 2 2" xfId="983"/>
    <cellStyle name="Migliaia 3 4 4 3 3 3" xfId="984"/>
    <cellStyle name="Migliaia 3 4 4 3 4" xfId="985"/>
    <cellStyle name="Migliaia 3 4 4 3 4 2" xfId="986"/>
    <cellStyle name="Migliaia 3 4 4 3 5" xfId="987"/>
    <cellStyle name="Migliaia 3 4 4 4" xfId="988"/>
    <cellStyle name="Migliaia 3 4 4 4 2" xfId="989"/>
    <cellStyle name="Migliaia 3 4 4 4 2 2" xfId="990"/>
    <cellStyle name="Migliaia 3 4 4 4 3" xfId="991"/>
    <cellStyle name="Migliaia 3 4 4 4 3 2" xfId="992"/>
    <cellStyle name="Migliaia 3 4 4 4 4" xfId="993"/>
    <cellStyle name="Migliaia 3 4 4 5" xfId="994"/>
    <cellStyle name="Migliaia 3 4 4 5 2" xfId="995"/>
    <cellStyle name="Migliaia 3 4 4 5 2 2" xfId="996"/>
    <cellStyle name="Migliaia 3 4 4 5 3" xfId="997"/>
    <cellStyle name="Migliaia 3 4 4 6" xfId="998"/>
    <cellStyle name="Migliaia 3 4 4 6 2" xfId="999"/>
    <cellStyle name="Migliaia 3 4 4 7" xfId="1000"/>
    <cellStyle name="Migliaia 3 4 5" xfId="1001"/>
    <cellStyle name="Migliaia 3 4 5 2" xfId="1002"/>
    <cellStyle name="Migliaia 3 4 5 2 2" xfId="1003"/>
    <cellStyle name="Migliaia 3 4 5 2 2 2" xfId="1004"/>
    <cellStyle name="Migliaia 3 4 5 2 2 2 2" xfId="1005"/>
    <cellStyle name="Migliaia 3 4 5 2 2 2 2 2" xfId="1006"/>
    <cellStyle name="Migliaia 3 4 5 2 2 2 3" xfId="1007"/>
    <cellStyle name="Migliaia 3 4 5 2 2 2 3 2" xfId="1008"/>
    <cellStyle name="Migliaia 3 4 5 2 2 2 4" xfId="1009"/>
    <cellStyle name="Migliaia 3 4 5 2 2 3" xfId="1010"/>
    <cellStyle name="Migliaia 3 4 5 2 2 3 2" xfId="1011"/>
    <cellStyle name="Migliaia 3 4 5 2 2 3 2 2" xfId="1012"/>
    <cellStyle name="Migliaia 3 4 5 2 2 3 3" xfId="1013"/>
    <cellStyle name="Migliaia 3 4 5 2 2 4" xfId="1014"/>
    <cellStyle name="Migliaia 3 4 5 2 2 4 2" xfId="1015"/>
    <cellStyle name="Migliaia 3 4 5 2 2 5" xfId="1016"/>
    <cellStyle name="Migliaia 3 4 5 2 3" xfId="1017"/>
    <cellStyle name="Migliaia 3 4 5 2 3 2" xfId="1018"/>
    <cellStyle name="Migliaia 3 4 5 2 3 2 2" xfId="1019"/>
    <cellStyle name="Migliaia 3 4 5 2 3 3" xfId="1020"/>
    <cellStyle name="Migliaia 3 4 5 2 3 3 2" xfId="1021"/>
    <cellStyle name="Migliaia 3 4 5 2 3 4" xfId="1022"/>
    <cellStyle name="Migliaia 3 4 5 2 4" xfId="1023"/>
    <cellStyle name="Migliaia 3 4 5 2 4 2" xfId="1024"/>
    <cellStyle name="Migliaia 3 4 5 2 4 2 2" xfId="1025"/>
    <cellStyle name="Migliaia 3 4 5 2 4 3" xfId="1026"/>
    <cellStyle name="Migliaia 3 4 5 2 5" xfId="1027"/>
    <cellStyle name="Migliaia 3 4 5 2 5 2" xfId="1028"/>
    <cellStyle name="Migliaia 3 4 5 2 6" xfId="1029"/>
    <cellStyle name="Migliaia 3 4 5 3" xfId="1030"/>
    <cellStyle name="Migliaia 3 4 5 3 2" xfId="1031"/>
    <cellStyle name="Migliaia 3 4 5 3 2 2" xfId="1032"/>
    <cellStyle name="Migliaia 3 4 5 3 2 2 2" xfId="1033"/>
    <cellStyle name="Migliaia 3 4 5 3 2 3" xfId="1034"/>
    <cellStyle name="Migliaia 3 4 5 3 2 3 2" xfId="1035"/>
    <cellStyle name="Migliaia 3 4 5 3 2 4" xfId="1036"/>
    <cellStyle name="Migliaia 3 4 5 3 3" xfId="1037"/>
    <cellStyle name="Migliaia 3 4 5 3 3 2" xfId="1038"/>
    <cellStyle name="Migliaia 3 4 5 3 3 2 2" xfId="1039"/>
    <cellStyle name="Migliaia 3 4 5 3 3 3" xfId="1040"/>
    <cellStyle name="Migliaia 3 4 5 3 4" xfId="1041"/>
    <cellStyle name="Migliaia 3 4 5 3 4 2" xfId="1042"/>
    <cellStyle name="Migliaia 3 4 5 3 5" xfId="1043"/>
    <cellStyle name="Migliaia 3 4 5 4" xfId="1044"/>
    <cellStyle name="Migliaia 3 4 5 4 2" xfId="1045"/>
    <cellStyle name="Migliaia 3 4 5 4 2 2" xfId="1046"/>
    <cellStyle name="Migliaia 3 4 5 4 3" xfId="1047"/>
    <cellStyle name="Migliaia 3 4 5 4 3 2" xfId="1048"/>
    <cellStyle name="Migliaia 3 4 5 4 4" xfId="1049"/>
    <cellStyle name="Migliaia 3 4 5 5" xfId="1050"/>
    <cellStyle name="Migliaia 3 4 5 5 2" xfId="1051"/>
    <cellStyle name="Migliaia 3 4 5 5 2 2" xfId="1052"/>
    <cellStyle name="Migliaia 3 4 5 5 3" xfId="1053"/>
    <cellStyle name="Migliaia 3 4 5 6" xfId="1054"/>
    <cellStyle name="Migliaia 3 4 5 6 2" xfId="1055"/>
    <cellStyle name="Migliaia 3 4 5 7" xfId="1056"/>
    <cellStyle name="Migliaia 3 4 6" xfId="1057"/>
    <cellStyle name="Migliaia 3 4 6 2" xfId="1058"/>
    <cellStyle name="Migliaia 3 4 6 2 2" xfId="1059"/>
    <cellStyle name="Migliaia 3 4 6 2 2 2" xfId="1060"/>
    <cellStyle name="Migliaia 3 4 6 2 2 2 2" xfId="1061"/>
    <cellStyle name="Migliaia 3 4 6 2 2 3" xfId="1062"/>
    <cellStyle name="Migliaia 3 4 6 2 2 3 2" xfId="1063"/>
    <cellStyle name="Migliaia 3 4 6 2 2 4" xfId="1064"/>
    <cellStyle name="Migliaia 3 4 6 2 3" xfId="1065"/>
    <cellStyle name="Migliaia 3 4 6 2 3 2" xfId="1066"/>
    <cellStyle name="Migliaia 3 4 6 2 3 2 2" xfId="1067"/>
    <cellStyle name="Migliaia 3 4 6 2 3 3" xfId="1068"/>
    <cellStyle name="Migliaia 3 4 6 2 4" xfId="1069"/>
    <cellStyle name="Migliaia 3 4 6 2 4 2" xfId="1070"/>
    <cellStyle name="Migliaia 3 4 6 2 5" xfId="1071"/>
    <cellStyle name="Migliaia 3 4 6 3" xfId="1072"/>
    <cellStyle name="Migliaia 3 4 6 3 2" xfId="1073"/>
    <cellStyle name="Migliaia 3 4 6 3 2 2" xfId="1074"/>
    <cellStyle name="Migliaia 3 4 6 3 3" xfId="1075"/>
    <cellStyle name="Migliaia 3 4 6 3 3 2" xfId="1076"/>
    <cellStyle name="Migliaia 3 4 6 3 4" xfId="1077"/>
    <cellStyle name="Migliaia 3 4 6 4" xfId="1078"/>
    <cellStyle name="Migliaia 3 4 6 4 2" xfId="1079"/>
    <cellStyle name="Migliaia 3 4 6 4 2 2" xfId="1080"/>
    <cellStyle name="Migliaia 3 4 6 4 3" xfId="1081"/>
    <cellStyle name="Migliaia 3 4 6 5" xfId="1082"/>
    <cellStyle name="Migliaia 3 4 6 5 2" xfId="1083"/>
    <cellStyle name="Migliaia 3 4 6 6" xfId="1084"/>
    <cellStyle name="Migliaia 3 4 7" xfId="1085"/>
    <cellStyle name="Migliaia 3 4 7 2" xfId="1086"/>
    <cellStyle name="Migliaia 3 4 7 2 2" xfId="1087"/>
    <cellStyle name="Migliaia 3 4 7 2 2 2" xfId="1088"/>
    <cellStyle name="Migliaia 3 4 7 2 3" xfId="1089"/>
    <cellStyle name="Migliaia 3 4 7 2 3 2" xfId="1090"/>
    <cellStyle name="Migliaia 3 4 7 2 4" xfId="1091"/>
    <cellStyle name="Migliaia 3 4 7 3" xfId="1092"/>
    <cellStyle name="Migliaia 3 4 7 3 2" xfId="1093"/>
    <cellStyle name="Migliaia 3 4 7 3 2 2" xfId="1094"/>
    <cellStyle name="Migliaia 3 4 7 3 3" xfId="1095"/>
    <cellStyle name="Migliaia 3 4 7 4" xfId="1096"/>
    <cellStyle name="Migliaia 3 4 7 4 2" xfId="1097"/>
    <cellStyle name="Migliaia 3 4 7 5" xfId="1098"/>
    <cellStyle name="Migliaia 3 4 8" xfId="1099"/>
    <cellStyle name="Migliaia 3 4 8 2" xfId="1100"/>
    <cellStyle name="Migliaia 3 4 8 2 2" xfId="1101"/>
    <cellStyle name="Migliaia 3 4 8 2 2 2" xfId="1102"/>
    <cellStyle name="Migliaia 3 4 8 2 3" xfId="1103"/>
    <cellStyle name="Migliaia 3 4 8 2 3 2" xfId="1104"/>
    <cellStyle name="Migliaia 3 4 8 2 4" xfId="1105"/>
    <cellStyle name="Migliaia 3 4 8 3" xfId="1106"/>
    <cellStyle name="Migliaia 3 4 8 3 2" xfId="1107"/>
    <cellStyle name="Migliaia 3 4 8 4" xfId="1108"/>
    <cellStyle name="Migliaia 3 4 8 4 2" xfId="1109"/>
    <cellStyle name="Migliaia 3 4 8 5" xfId="1110"/>
    <cellStyle name="Migliaia 3 4 9" xfId="1111"/>
    <cellStyle name="Migliaia 3 4 9 2" xfId="1112"/>
    <cellStyle name="Migliaia 3 4 9 2 2" xfId="1113"/>
    <cellStyle name="Migliaia 3 4 9 3" xfId="1114"/>
    <cellStyle name="Migliaia 3 4 9 3 2" xfId="1115"/>
    <cellStyle name="Migliaia 3 4 9 4" xfId="1116"/>
    <cellStyle name="Migliaia 3 5" xfId="1117"/>
    <cellStyle name="Migliaia 3 6" xfId="1118"/>
    <cellStyle name="Migliaia 30" xfId="1119"/>
    <cellStyle name="Migliaia 30 2" xfId="1120"/>
    <cellStyle name="Migliaia 30 2 2" xfId="1121"/>
    <cellStyle name="Migliaia 30 3" xfId="1122"/>
    <cellStyle name="Migliaia 31" xfId="1123"/>
    <cellStyle name="Migliaia 31 2" xfId="1124"/>
    <cellStyle name="Migliaia 32" xfId="1125"/>
    <cellStyle name="Migliaia 32 2" xfId="1126"/>
    <cellStyle name="Migliaia 33" xfId="1127"/>
    <cellStyle name="Migliaia 33 2" xfId="1128"/>
    <cellStyle name="Migliaia 34" xfId="1129"/>
    <cellStyle name="Migliaia 34 2" xfId="1130"/>
    <cellStyle name="Migliaia 35" xfId="1131"/>
    <cellStyle name="Migliaia 35 2" xfId="1132"/>
    <cellStyle name="Migliaia 36" xfId="1133"/>
    <cellStyle name="Migliaia 36 2" xfId="1134"/>
    <cellStyle name="Migliaia 37" xfId="1135"/>
    <cellStyle name="Migliaia 37 2" xfId="1136"/>
    <cellStyle name="Migliaia 38" xfId="1137"/>
    <cellStyle name="Migliaia 38 2" xfId="1138"/>
    <cellStyle name="Migliaia 39" xfId="1139"/>
    <cellStyle name="Migliaia 39 2" xfId="1140"/>
    <cellStyle name="Migliaia 4" xfId="1141"/>
    <cellStyle name="Migliaia 4 2" xfId="1142"/>
    <cellStyle name="Migliaia 4 2 2" xfId="1143"/>
    <cellStyle name="Migliaia 4 2 3" xfId="1144"/>
    <cellStyle name="Migliaia 40" xfId="1145"/>
    <cellStyle name="Migliaia 40 2" xfId="1146"/>
    <cellStyle name="Migliaia 41" xfId="1147"/>
    <cellStyle name="Migliaia 41 2" xfId="1148"/>
    <cellStyle name="Migliaia 42" xfId="1149"/>
    <cellStyle name="Migliaia 42 2" xfId="1150"/>
    <cellStyle name="Migliaia 43" xfId="1151"/>
    <cellStyle name="Migliaia 43 2" xfId="1152"/>
    <cellStyle name="Migliaia 44" xfId="1153"/>
    <cellStyle name="Migliaia 44 2" xfId="1154"/>
    <cellStyle name="Migliaia 45" xfId="1155"/>
    <cellStyle name="Migliaia 45 2" xfId="1156"/>
    <cellStyle name="Migliaia 46" xfId="1157"/>
    <cellStyle name="Migliaia 46 2" xfId="1158"/>
    <cellStyle name="Migliaia 47" xfId="1159"/>
    <cellStyle name="Migliaia 47 2" xfId="1160"/>
    <cellStyle name="Migliaia 48" xfId="1161"/>
    <cellStyle name="Migliaia 48 2" xfId="1162"/>
    <cellStyle name="Migliaia 49" xfId="1163"/>
    <cellStyle name="Migliaia 49 2" xfId="1164"/>
    <cellStyle name="Migliaia 5" xfId="1165"/>
    <cellStyle name="Migliaia 5 2" xfId="1166"/>
    <cellStyle name="Migliaia 5 2 2" xfId="1167"/>
    <cellStyle name="Migliaia 5 2 3" xfId="1168"/>
    <cellStyle name="Migliaia 50" xfId="1169"/>
    <cellStyle name="Migliaia 50 2" xfId="1170"/>
    <cellStyle name="Migliaia 51" xfId="1171"/>
    <cellStyle name="Migliaia 51 2" xfId="1172"/>
    <cellStyle name="Migliaia 52" xfId="1173"/>
    <cellStyle name="Migliaia 52 2" xfId="1174"/>
    <cellStyle name="Migliaia 53" xfId="1175"/>
    <cellStyle name="Migliaia 53 2" xfId="1176"/>
    <cellStyle name="Migliaia 54" xfId="1177"/>
    <cellStyle name="Migliaia 54 2" xfId="1178"/>
    <cellStyle name="Migliaia 55" xfId="1179"/>
    <cellStyle name="Migliaia 55 2" xfId="1180"/>
    <cellStyle name="Migliaia 55 3" xfId="1181"/>
    <cellStyle name="Migliaia 55 3 2" xfId="1182"/>
    <cellStyle name="Migliaia 56" xfId="1183"/>
    <cellStyle name="Migliaia 56 2" xfId="1184"/>
    <cellStyle name="Migliaia 57" xfId="1185"/>
    <cellStyle name="Migliaia 57 2" xfId="1186"/>
    <cellStyle name="Migliaia 57 3" xfId="1187"/>
    <cellStyle name="Migliaia 57 3 2" xfId="1188"/>
    <cellStyle name="Migliaia 57 4" xfId="1189"/>
    <cellStyle name="Migliaia 58" xfId="1190"/>
    <cellStyle name="Migliaia 58 2" xfId="1191"/>
    <cellStyle name="Migliaia 59" xfId="1192"/>
    <cellStyle name="Migliaia 6" xfId="1193"/>
    <cellStyle name="Migliaia 6 2" xfId="1194"/>
    <cellStyle name="Migliaia 6 2 2" xfId="1195"/>
    <cellStyle name="Migliaia 6 2 3" xfId="1196"/>
    <cellStyle name="Migliaia 60" xfId="1197"/>
    <cellStyle name="Migliaia 60 2" xfId="1198"/>
    <cellStyle name="Migliaia 61" xfId="1199"/>
    <cellStyle name="Migliaia 61 2" xfId="1200"/>
    <cellStyle name="Migliaia 62" xfId="1201"/>
    <cellStyle name="Migliaia 62 2" xfId="1202"/>
    <cellStyle name="Migliaia 63" xfId="1203"/>
    <cellStyle name="Migliaia 63 2" xfId="1204"/>
    <cellStyle name="Migliaia 64" xfId="1205"/>
    <cellStyle name="Migliaia 64 2" xfId="1206"/>
    <cellStyle name="Migliaia 64 2 2" xfId="1207"/>
    <cellStyle name="Migliaia 64 3" xfId="1208"/>
    <cellStyle name="Migliaia 65" xfId="1209"/>
    <cellStyle name="Migliaia 65 2" xfId="1210"/>
    <cellStyle name="Migliaia 65 2 2" xfId="1211"/>
    <cellStyle name="Migliaia 65 3" xfId="1212"/>
    <cellStyle name="Migliaia 66" xfId="1213"/>
    <cellStyle name="Migliaia 66 2" xfId="1214"/>
    <cellStyle name="Migliaia 67" xfId="1215"/>
    <cellStyle name="Migliaia 67 2" xfId="1216"/>
    <cellStyle name="Migliaia 68" xfId="1217"/>
    <cellStyle name="Migliaia 68 2" xfId="1218"/>
    <cellStyle name="Migliaia 69" xfId="1219"/>
    <cellStyle name="Migliaia 69 2" xfId="1220"/>
    <cellStyle name="Migliaia 7" xfId="1221"/>
    <cellStyle name="Migliaia 7 2" xfId="1222"/>
    <cellStyle name="Migliaia 70" xfId="1223"/>
    <cellStyle name="Migliaia 70 2" xfId="1224"/>
    <cellStyle name="Migliaia 70 2 2" xfId="1225"/>
    <cellStyle name="Migliaia 70 3" xfId="1226"/>
    <cellStyle name="Migliaia 71" xfId="1227"/>
    <cellStyle name="Migliaia 71 2" xfId="1228"/>
    <cellStyle name="Migliaia 71 2 2" xfId="1229"/>
    <cellStyle name="Migliaia 71 3" xfId="1230"/>
    <cellStyle name="Migliaia 72" xfId="1231"/>
    <cellStyle name="Migliaia 73" xfId="1232"/>
    <cellStyle name="Migliaia 74" xfId="1233"/>
    <cellStyle name="Migliaia 75" xfId="1234"/>
    <cellStyle name="Migliaia 76" xfId="1235"/>
    <cellStyle name="Migliaia 77" xfId="1236"/>
    <cellStyle name="Migliaia 78" xfId="1237"/>
    <cellStyle name="Migliaia 79" xfId="1238"/>
    <cellStyle name="Migliaia 8" xfId="1239"/>
    <cellStyle name="Migliaia 8 2" xfId="1240"/>
    <cellStyle name="Migliaia 8 2 2" xfId="1241"/>
    <cellStyle name="Migliaia 8 2 3" xfId="1242"/>
    <cellStyle name="Migliaia 8 2 3 2" xfId="1243"/>
    <cellStyle name="Migliaia 8 2 4" xfId="1244"/>
    <cellStyle name="Migliaia 8 3" xfId="1245"/>
    <cellStyle name="Migliaia 8 4" xfId="1246"/>
    <cellStyle name="Migliaia 80" xfId="1247"/>
    <cellStyle name="Migliaia 81" xfId="1248"/>
    <cellStyle name="Migliaia 82" xfId="1249"/>
    <cellStyle name="Migliaia 83" xfId="1250"/>
    <cellStyle name="Migliaia 84" xfId="1251"/>
    <cellStyle name="Migliaia 85" xfId="1252"/>
    <cellStyle name="Migliaia 86" xfId="1253"/>
    <cellStyle name="Migliaia 87" xfId="1254"/>
    <cellStyle name="Migliaia 88" xfId="1255"/>
    <cellStyle name="Migliaia 89" xfId="1256"/>
    <cellStyle name="Migliaia 9" xfId="1257"/>
    <cellStyle name="Migliaia 9 2" xfId="1258"/>
    <cellStyle name="Migliaia 90" xfId="1259"/>
    <cellStyle name="Migliaia 91" xfId="1260"/>
    <cellStyle name="Migliaia 92" xfId="1261"/>
    <cellStyle name="Migliaia 93" xfId="1262"/>
    <cellStyle name="Migliaia 94" xfId="1263"/>
    <cellStyle name="Migliaia 95" xfId="1264"/>
    <cellStyle name="Migliaia 96" xfId="1265"/>
    <cellStyle name="Migliaia 97" xfId="1266"/>
    <cellStyle name="Migliaia 98" xfId="1267"/>
    <cellStyle name="Migliaia 99" xfId="1268"/>
    <cellStyle name="Neutral" xfId="1269"/>
    <cellStyle name="Neutrale 2" xfId="1270"/>
    <cellStyle name="Neutrale 2 2" xfId="1271"/>
    <cellStyle name="Neutrale 3" xfId="1272"/>
    <cellStyle name="Normal_Feuil1" xfId="1273"/>
    <cellStyle name="Normale" xfId="0" builtinId="0"/>
    <cellStyle name="Normale 10" xfId="1274"/>
    <cellStyle name="Normale 10 2" xfId="1275"/>
    <cellStyle name="Normale 10 2 2" xfId="1276"/>
    <cellStyle name="Normale 10 2 2 2" xfId="1277"/>
    <cellStyle name="Normale 10 2 3" xfId="1278"/>
    <cellStyle name="Normale 10 3" xfId="1279"/>
    <cellStyle name="Normale 10 3 2" xfId="1280"/>
    <cellStyle name="Normale 10 4" xfId="1281"/>
    <cellStyle name="Normale 10 4 2" xfId="1282"/>
    <cellStyle name="Normale 10 5" xfId="1283"/>
    <cellStyle name="Normale 11" xfId="1"/>
    <cellStyle name="Normale 11 2" xfId="1284"/>
    <cellStyle name="Normale 11 3" xfId="1285"/>
    <cellStyle name="Normale 11 3 2" xfId="1286"/>
    <cellStyle name="Normale 12" xfId="1287"/>
    <cellStyle name="Normale 12 2" xfId="1288"/>
    <cellStyle name="Normale 12 2 2" xfId="1289"/>
    <cellStyle name="Normale 12 2 2 2" xfId="1290"/>
    <cellStyle name="Normale 12 2 3" xfId="1291"/>
    <cellStyle name="Normale 12 3" xfId="1292"/>
    <cellStyle name="Normale 12 3 2" xfId="1293"/>
    <cellStyle name="Normale 12 4" xfId="1294"/>
    <cellStyle name="Normale 13" xfId="1295"/>
    <cellStyle name="Normale 13 2" xfId="1296"/>
    <cellStyle name="Normale 14" xfId="1297"/>
    <cellStyle name="Normale 14 2" xfId="1298"/>
    <cellStyle name="Normale 15" xfId="1299"/>
    <cellStyle name="Normale 15 2" xfId="1300"/>
    <cellStyle name="Normale 16" xfId="1301"/>
    <cellStyle name="Normale 16 2" xfId="1302"/>
    <cellStyle name="Normale 17" xfId="1303"/>
    <cellStyle name="Normale 17 2" xfId="1304"/>
    <cellStyle name="Normale 18" xfId="1305"/>
    <cellStyle name="Normale 18 2" xfId="1306"/>
    <cellStyle name="Normale 19" xfId="1307"/>
    <cellStyle name="Normale 19 2" xfId="1308"/>
    <cellStyle name="Normale 2" xfId="1309"/>
    <cellStyle name="Normale 2 2" xfId="1310"/>
    <cellStyle name="Normale 2 2 2" xfId="1311"/>
    <cellStyle name="Normale 2 2 2 2" xfId="1312"/>
    <cellStyle name="Normale 2 2 2 2 2" xfId="1313"/>
    <cellStyle name="Normale 2 2 2 2 3" xfId="1314"/>
    <cellStyle name="Normale 2 2 2 2_All.3.Co.Ge" xfId="1315"/>
    <cellStyle name="Normale 2 2 2 3" xfId="1316"/>
    <cellStyle name="Normale 2 2 2 4" xfId="1317"/>
    <cellStyle name="Normale 2 2 2_All.3.Co.Ge" xfId="1318"/>
    <cellStyle name="Normale 2 2 3" xfId="1319"/>
    <cellStyle name="Normale 2 2 4" xfId="1320"/>
    <cellStyle name="Normale 2 2 5" xfId="1321"/>
    <cellStyle name="Normale 2 2 6" xfId="1322"/>
    <cellStyle name="Normale 2 2_All.3.Co.Ge" xfId="1323"/>
    <cellStyle name="Normale 2 3" xfId="1324"/>
    <cellStyle name="Normale 2_All.3.Co.Ge" xfId="1325"/>
    <cellStyle name="Normale 20" xfId="1326"/>
    <cellStyle name="Normale 20 2" xfId="1327"/>
    <cellStyle name="Normale 21" xfId="1328"/>
    <cellStyle name="Normale 21 2" xfId="1329"/>
    <cellStyle name="Normale 22" xfId="1330"/>
    <cellStyle name="Normale 22 2" xfId="1331"/>
    <cellStyle name="Normale 23" xfId="1332"/>
    <cellStyle name="Normale 23 2" xfId="1333"/>
    <cellStyle name="Normale 24" xfId="1334"/>
    <cellStyle name="Normale 24 2" xfId="1335"/>
    <cellStyle name="Normale 25" xfId="1336"/>
    <cellStyle name="Normale 25 2" xfId="1337"/>
    <cellStyle name="Normale 26" xfId="1338"/>
    <cellStyle name="Normale 26 2" xfId="1339"/>
    <cellStyle name="Normale 27" xfId="1340"/>
    <cellStyle name="Normale 27 2" xfId="1341"/>
    <cellStyle name="Normale 28" xfId="1342"/>
    <cellStyle name="Normale 28 2" xfId="1343"/>
    <cellStyle name="Normale 29" xfId="1344"/>
    <cellStyle name="Normale 29 2" xfId="1345"/>
    <cellStyle name="Normale 3" xfId="1346"/>
    <cellStyle name="Normale 3 10" xfId="1347"/>
    <cellStyle name="Normale 3 11" xfId="1348"/>
    <cellStyle name="Normale 3 11 2" xfId="1349"/>
    <cellStyle name="Normale 3 12" xfId="1350"/>
    <cellStyle name="Normale 3 12 2" xfId="1351"/>
    <cellStyle name="Normale 3 2" xfId="1352"/>
    <cellStyle name="Normale 3 2 10" xfId="1353"/>
    <cellStyle name="Normale 3 2 10 2" xfId="1354"/>
    <cellStyle name="Normale 3 2 10 2 2" xfId="1355"/>
    <cellStyle name="Normale 3 2 10 3" xfId="1356"/>
    <cellStyle name="Normale 3 2 10 3 2" xfId="1357"/>
    <cellStyle name="Normale 3 2 10 4" xfId="1358"/>
    <cellStyle name="Normale 3 2 11" xfId="1359"/>
    <cellStyle name="Normale 3 2 11 2" xfId="1360"/>
    <cellStyle name="Normale 3 2 11 2 2" xfId="1361"/>
    <cellStyle name="Normale 3 2 11 3" xfId="1362"/>
    <cellStyle name="Normale 3 2 11 3 2" xfId="1363"/>
    <cellStyle name="Normale 3 2 11 4" xfId="1364"/>
    <cellStyle name="Normale 3 2 12" xfId="1365"/>
    <cellStyle name="Normale 3 2 12 2" xfId="1366"/>
    <cellStyle name="Normale 3 2 13" xfId="1367"/>
    <cellStyle name="Normale 3 2 13 2" xfId="1368"/>
    <cellStyle name="Normale 3 2 14" xfId="1369"/>
    <cellStyle name="Normale 3 2 14 2" xfId="1370"/>
    <cellStyle name="Normale 3 2 15" xfId="1371"/>
    <cellStyle name="Normale 3 2 15 2" xfId="1372"/>
    <cellStyle name="Normale 3 2 16" xfId="1373"/>
    <cellStyle name="Normale 3 2 2" xfId="1374"/>
    <cellStyle name="Normale 3 2 3" xfId="1375"/>
    <cellStyle name="Normale 3 2 3 2" xfId="1376"/>
    <cellStyle name="Normale 3 2 3 2 2" xfId="1377"/>
    <cellStyle name="Normale 3 2 3 2 2 2" xfId="1378"/>
    <cellStyle name="Normale 3 2 3 2 2 2 2" xfId="1379"/>
    <cellStyle name="Normale 3 2 3 2 2 2 2 2" xfId="1380"/>
    <cellStyle name="Normale 3 2 3 2 2 2 3" xfId="1381"/>
    <cellStyle name="Normale 3 2 3 2 2 2 3 2" xfId="1382"/>
    <cellStyle name="Normale 3 2 3 2 2 2 4" xfId="1383"/>
    <cellStyle name="Normale 3 2 3 2 2 3" xfId="1384"/>
    <cellStyle name="Normale 3 2 3 2 2 3 2" xfId="1385"/>
    <cellStyle name="Normale 3 2 3 2 2 3 2 2" xfId="1386"/>
    <cellStyle name="Normale 3 2 3 2 2 3 3" xfId="1387"/>
    <cellStyle name="Normale 3 2 3 2 2 4" xfId="1388"/>
    <cellStyle name="Normale 3 2 3 2 2 4 2" xfId="1389"/>
    <cellStyle name="Normale 3 2 3 2 2 5" xfId="1390"/>
    <cellStyle name="Normale 3 2 3 2 3" xfId="1391"/>
    <cellStyle name="Normale 3 2 3 2 3 2" xfId="1392"/>
    <cellStyle name="Normale 3 2 3 2 3 2 2" xfId="1393"/>
    <cellStyle name="Normale 3 2 3 2 3 3" xfId="1394"/>
    <cellStyle name="Normale 3 2 3 2 3 3 2" xfId="1395"/>
    <cellStyle name="Normale 3 2 3 2 3 4" xfId="1396"/>
    <cellStyle name="Normale 3 2 3 2 4" xfId="1397"/>
    <cellStyle name="Normale 3 2 3 2 4 2" xfId="1398"/>
    <cellStyle name="Normale 3 2 3 2 4 2 2" xfId="1399"/>
    <cellStyle name="Normale 3 2 3 2 4 3" xfId="1400"/>
    <cellStyle name="Normale 3 2 3 2 5" xfId="1401"/>
    <cellStyle name="Normale 3 2 3 2 5 2" xfId="1402"/>
    <cellStyle name="Normale 3 2 3 2 6" xfId="1403"/>
    <cellStyle name="Normale 3 2 3 3" xfId="1404"/>
    <cellStyle name="Normale 3 2 3 3 2" xfId="1405"/>
    <cellStyle name="Normale 3 2 3 3 2 2" xfId="1406"/>
    <cellStyle name="Normale 3 2 3 3 2 2 2" xfId="1407"/>
    <cellStyle name="Normale 3 2 3 3 2 3" xfId="1408"/>
    <cellStyle name="Normale 3 2 3 3 2 3 2" xfId="1409"/>
    <cellStyle name="Normale 3 2 3 3 2 4" xfId="1410"/>
    <cellStyle name="Normale 3 2 3 3 3" xfId="1411"/>
    <cellStyle name="Normale 3 2 3 3 3 2" xfId="1412"/>
    <cellStyle name="Normale 3 2 3 3 3 2 2" xfId="1413"/>
    <cellStyle name="Normale 3 2 3 3 3 3" xfId="1414"/>
    <cellStyle name="Normale 3 2 3 3 4" xfId="1415"/>
    <cellStyle name="Normale 3 2 3 3 4 2" xfId="1416"/>
    <cellStyle name="Normale 3 2 3 3 5" xfId="1417"/>
    <cellStyle name="Normale 3 2 3 4" xfId="1418"/>
    <cellStyle name="Normale 3 2 3 4 2" xfId="1419"/>
    <cellStyle name="Normale 3 2 3 4 2 2" xfId="1420"/>
    <cellStyle name="Normale 3 2 3 4 2 2 2" xfId="1421"/>
    <cellStyle name="Normale 3 2 3 4 2 3" xfId="1422"/>
    <cellStyle name="Normale 3 2 3 4 3" xfId="1423"/>
    <cellStyle name="Normale 3 2 3 4 3 2" xfId="1424"/>
    <cellStyle name="Normale 3 2 3 4 4" xfId="1425"/>
    <cellStyle name="Normale 3 2 3 4 4 2" xfId="1426"/>
    <cellStyle name="Normale 3 2 3 4 5" xfId="1427"/>
    <cellStyle name="Normale 3 2 3 5" xfId="1428"/>
    <cellStyle name="Normale 3 2 3 5 2" xfId="1429"/>
    <cellStyle name="Normale 3 2 3 5 2 2" xfId="1430"/>
    <cellStyle name="Normale 3 2 3 5 3" xfId="1431"/>
    <cellStyle name="Normale 3 2 3 5 3 2" xfId="1432"/>
    <cellStyle name="Normale 3 2 3 5 4" xfId="1433"/>
    <cellStyle name="Normale 3 2 3 6" xfId="1434"/>
    <cellStyle name="Normale 3 2 3 6 2" xfId="1435"/>
    <cellStyle name="Normale 3 2 3 7" xfId="1436"/>
    <cellStyle name="Normale 3 2 3 7 2" xfId="1437"/>
    <cellStyle name="Normale 3 2 3 8" xfId="1438"/>
    <cellStyle name="Normale 3 2 3 8 2" xfId="1439"/>
    <cellStyle name="Normale 3 2 3 9" xfId="1440"/>
    <cellStyle name="Normale 3 2 4" xfId="1441"/>
    <cellStyle name="Normale 3 2 4 2" xfId="1442"/>
    <cellStyle name="Normale 3 2 4 2 2" xfId="1443"/>
    <cellStyle name="Normale 3 2 4 2 2 2" xfId="1444"/>
    <cellStyle name="Normale 3 2 4 2 2 2 2" xfId="1445"/>
    <cellStyle name="Normale 3 2 4 2 2 2 2 2" xfId="1446"/>
    <cellStyle name="Normale 3 2 4 2 2 2 3" xfId="1447"/>
    <cellStyle name="Normale 3 2 4 2 2 2 3 2" xfId="1448"/>
    <cellStyle name="Normale 3 2 4 2 2 2 4" xfId="1449"/>
    <cellStyle name="Normale 3 2 4 2 2 3" xfId="1450"/>
    <cellStyle name="Normale 3 2 4 2 2 3 2" xfId="1451"/>
    <cellStyle name="Normale 3 2 4 2 2 3 2 2" xfId="1452"/>
    <cellStyle name="Normale 3 2 4 2 2 3 3" xfId="1453"/>
    <cellStyle name="Normale 3 2 4 2 2 4" xfId="1454"/>
    <cellStyle name="Normale 3 2 4 2 2 4 2" xfId="1455"/>
    <cellStyle name="Normale 3 2 4 2 2 5" xfId="1456"/>
    <cellStyle name="Normale 3 2 4 2 3" xfId="1457"/>
    <cellStyle name="Normale 3 2 4 2 3 2" xfId="1458"/>
    <cellStyle name="Normale 3 2 4 2 3 2 2" xfId="1459"/>
    <cellStyle name="Normale 3 2 4 2 3 3" xfId="1460"/>
    <cellStyle name="Normale 3 2 4 2 3 3 2" xfId="1461"/>
    <cellStyle name="Normale 3 2 4 2 3 4" xfId="1462"/>
    <cellStyle name="Normale 3 2 4 2 4" xfId="1463"/>
    <cellStyle name="Normale 3 2 4 2 4 2" xfId="1464"/>
    <cellStyle name="Normale 3 2 4 2 4 2 2" xfId="1465"/>
    <cellStyle name="Normale 3 2 4 2 4 3" xfId="1466"/>
    <cellStyle name="Normale 3 2 4 2 5" xfId="1467"/>
    <cellStyle name="Normale 3 2 4 2 5 2" xfId="1468"/>
    <cellStyle name="Normale 3 2 4 2 6" xfId="1469"/>
    <cellStyle name="Normale 3 2 4 3" xfId="1470"/>
    <cellStyle name="Normale 3 2 4 3 2" xfId="1471"/>
    <cellStyle name="Normale 3 2 4 3 2 2" xfId="1472"/>
    <cellStyle name="Normale 3 2 4 3 2 2 2" xfId="1473"/>
    <cellStyle name="Normale 3 2 4 3 2 3" xfId="1474"/>
    <cellStyle name="Normale 3 2 4 3 2 3 2" xfId="1475"/>
    <cellStyle name="Normale 3 2 4 3 2 4" xfId="1476"/>
    <cellStyle name="Normale 3 2 4 3 3" xfId="1477"/>
    <cellStyle name="Normale 3 2 4 3 3 2" xfId="1478"/>
    <cellStyle name="Normale 3 2 4 3 3 2 2" xfId="1479"/>
    <cellStyle name="Normale 3 2 4 3 3 3" xfId="1480"/>
    <cellStyle name="Normale 3 2 4 3 4" xfId="1481"/>
    <cellStyle name="Normale 3 2 4 3 4 2" xfId="1482"/>
    <cellStyle name="Normale 3 2 4 3 5" xfId="1483"/>
    <cellStyle name="Normale 3 2 4 4" xfId="1484"/>
    <cellStyle name="Normale 3 2 4 4 2" xfId="1485"/>
    <cellStyle name="Normale 3 2 4 4 2 2" xfId="1486"/>
    <cellStyle name="Normale 3 2 4 4 3" xfId="1487"/>
    <cellStyle name="Normale 3 2 4 4 3 2" xfId="1488"/>
    <cellStyle name="Normale 3 2 4 4 4" xfId="1489"/>
    <cellStyle name="Normale 3 2 4 5" xfId="1490"/>
    <cellStyle name="Normale 3 2 4 5 2" xfId="1491"/>
    <cellStyle name="Normale 3 2 4 5 2 2" xfId="1492"/>
    <cellStyle name="Normale 3 2 4 5 3" xfId="1493"/>
    <cellStyle name="Normale 3 2 4 6" xfId="1494"/>
    <cellStyle name="Normale 3 2 4 6 2" xfId="1495"/>
    <cellStyle name="Normale 3 2 4 7" xfId="1496"/>
    <cellStyle name="Normale 3 2 5" xfId="1497"/>
    <cellStyle name="Normale 3 2 5 2" xfId="1498"/>
    <cellStyle name="Normale 3 2 5 2 2" xfId="1499"/>
    <cellStyle name="Normale 3 2 5 2 2 2" xfId="1500"/>
    <cellStyle name="Normale 3 2 5 2 2 2 2" xfId="1501"/>
    <cellStyle name="Normale 3 2 5 2 2 2 2 2" xfId="1502"/>
    <cellStyle name="Normale 3 2 5 2 2 2 3" xfId="1503"/>
    <cellStyle name="Normale 3 2 5 2 2 2 3 2" xfId="1504"/>
    <cellStyle name="Normale 3 2 5 2 2 2 4" xfId="1505"/>
    <cellStyle name="Normale 3 2 5 2 2 3" xfId="1506"/>
    <cellStyle name="Normale 3 2 5 2 2 3 2" xfId="1507"/>
    <cellStyle name="Normale 3 2 5 2 2 3 2 2" xfId="1508"/>
    <cellStyle name="Normale 3 2 5 2 2 3 3" xfId="1509"/>
    <cellStyle name="Normale 3 2 5 2 2 4" xfId="1510"/>
    <cellStyle name="Normale 3 2 5 2 2 4 2" xfId="1511"/>
    <cellStyle name="Normale 3 2 5 2 2 5" xfId="1512"/>
    <cellStyle name="Normale 3 2 5 2 3" xfId="1513"/>
    <cellStyle name="Normale 3 2 5 2 3 2" xfId="1514"/>
    <cellStyle name="Normale 3 2 5 2 3 2 2" xfId="1515"/>
    <cellStyle name="Normale 3 2 5 2 3 3" xfId="1516"/>
    <cellStyle name="Normale 3 2 5 2 3 3 2" xfId="1517"/>
    <cellStyle name="Normale 3 2 5 2 3 4" xfId="1518"/>
    <cellStyle name="Normale 3 2 5 2 4" xfId="1519"/>
    <cellStyle name="Normale 3 2 5 2 4 2" xfId="1520"/>
    <cellStyle name="Normale 3 2 5 2 4 2 2" xfId="1521"/>
    <cellStyle name="Normale 3 2 5 2 4 3" xfId="1522"/>
    <cellStyle name="Normale 3 2 5 2 5" xfId="1523"/>
    <cellStyle name="Normale 3 2 5 2 5 2" xfId="1524"/>
    <cellStyle name="Normale 3 2 5 2 6" xfId="1525"/>
    <cellStyle name="Normale 3 2 5 3" xfId="1526"/>
    <cellStyle name="Normale 3 2 5 3 2" xfId="1527"/>
    <cellStyle name="Normale 3 2 5 3 2 2" xfId="1528"/>
    <cellStyle name="Normale 3 2 5 3 2 2 2" xfId="1529"/>
    <cellStyle name="Normale 3 2 5 3 2 3" xfId="1530"/>
    <cellStyle name="Normale 3 2 5 3 2 3 2" xfId="1531"/>
    <cellStyle name="Normale 3 2 5 3 2 4" xfId="1532"/>
    <cellStyle name="Normale 3 2 5 3 3" xfId="1533"/>
    <cellStyle name="Normale 3 2 5 3 3 2" xfId="1534"/>
    <cellStyle name="Normale 3 2 5 3 3 2 2" xfId="1535"/>
    <cellStyle name="Normale 3 2 5 3 3 3" xfId="1536"/>
    <cellStyle name="Normale 3 2 5 3 4" xfId="1537"/>
    <cellStyle name="Normale 3 2 5 3 4 2" xfId="1538"/>
    <cellStyle name="Normale 3 2 5 3 5" xfId="1539"/>
    <cellStyle name="Normale 3 2 5 4" xfId="1540"/>
    <cellStyle name="Normale 3 2 5 4 2" xfId="1541"/>
    <cellStyle name="Normale 3 2 5 4 2 2" xfId="1542"/>
    <cellStyle name="Normale 3 2 5 4 3" xfId="1543"/>
    <cellStyle name="Normale 3 2 5 4 3 2" xfId="1544"/>
    <cellStyle name="Normale 3 2 5 4 4" xfId="1545"/>
    <cellStyle name="Normale 3 2 5 5" xfId="1546"/>
    <cellStyle name="Normale 3 2 5 5 2" xfId="1547"/>
    <cellStyle name="Normale 3 2 5 5 2 2" xfId="1548"/>
    <cellStyle name="Normale 3 2 5 5 3" xfId="1549"/>
    <cellStyle name="Normale 3 2 5 6" xfId="1550"/>
    <cellStyle name="Normale 3 2 5 6 2" xfId="1551"/>
    <cellStyle name="Normale 3 2 5 7" xfId="1552"/>
    <cellStyle name="Normale 3 2 6" xfId="1553"/>
    <cellStyle name="Normale 3 2 6 2" xfId="1554"/>
    <cellStyle name="Normale 3 2 6 2 2" xfId="1555"/>
    <cellStyle name="Normale 3 2 6 2 2 2" xfId="1556"/>
    <cellStyle name="Normale 3 2 6 2 2 2 2" xfId="1557"/>
    <cellStyle name="Normale 3 2 6 2 2 2 2 2" xfId="1558"/>
    <cellStyle name="Normale 3 2 6 2 2 2 3" xfId="1559"/>
    <cellStyle name="Normale 3 2 6 2 2 2 3 2" xfId="1560"/>
    <cellStyle name="Normale 3 2 6 2 2 2 4" xfId="1561"/>
    <cellStyle name="Normale 3 2 6 2 2 3" xfId="1562"/>
    <cellStyle name="Normale 3 2 6 2 2 3 2" xfId="1563"/>
    <cellStyle name="Normale 3 2 6 2 2 3 2 2" xfId="1564"/>
    <cellStyle name="Normale 3 2 6 2 2 3 3" xfId="1565"/>
    <cellStyle name="Normale 3 2 6 2 2 4" xfId="1566"/>
    <cellStyle name="Normale 3 2 6 2 2 4 2" xfId="1567"/>
    <cellStyle name="Normale 3 2 6 2 2 5" xfId="1568"/>
    <cellStyle name="Normale 3 2 6 2 3" xfId="1569"/>
    <cellStyle name="Normale 3 2 6 2 3 2" xfId="1570"/>
    <cellStyle name="Normale 3 2 6 2 3 2 2" xfId="1571"/>
    <cellStyle name="Normale 3 2 6 2 3 3" xfId="1572"/>
    <cellStyle name="Normale 3 2 6 2 3 3 2" xfId="1573"/>
    <cellStyle name="Normale 3 2 6 2 3 4" xfId="1574"/>
    <cellStyle name="Normale 3 2 6 2 4" xfId="1575"/>
    <cellStyle name="Normale 3 2 6 2 4 2" xfId="1576"/>
    <cellStyle name="Normale 3 2 6 2 4 2 2" xfId="1577"/>
    <cellStyle name="Normale 3 2 6 2 4 3" xfId="1578"/>
    <cellStyle name="Normale 3 2 6 2 5" xfId="1579"/>
    <cellStyle name="Normale 3 2 6 2 5 2" xfId="1580"/>
    <cellStyle name="Normale 3 2 6 2 6" xfId="1581"/>
    <cellStyle name="Normale 3 2 6 3" xfId="1582"/>
    <cellStyle name="Normale 3 2 6 3 2" xfId="1583"/>
    <cellStyle name="Normale 3 2 6 3 2 2" xfId="1584"/>
    <cellStyle name="Normale 3 2 6 3 2 2 2" xfId="1585"/>
    <cellStyle name="Normale 3 2 6 3 2 3" xfId="1586"/>
    <cellStyle name="Normale 3 2 6 3 2 3 2" xfId="1587"/>
    <cellStyle name="Normale 3 2 6 3 2 4" xfId="1588"/>
    <cellStyle name="Normale 3 2 6 3 3" xfId="1589"/>
    <cellStyle name="Normale 3 2 6 3 3 2" xfId="1590"/>
    <cellStyle name="Normale 3 2 6 3 3 2 2" xfId="1591"/>
    <cellStyle name="Normale 3 2 6 3 3 3" xfId="1592"/>
    <cellStyle name="Normale 3 2 6 3 4" xfId="1593"/>
    <cellStyle name="Normale 3 2 6 3 4 2" xfId="1594"/>
    <cellStyle name="Normale 3 2 6 3 5" xfId="1595"/>
    <cellStyle name="Normale 3 2 6 4" xfId="1596"/>
    <cellStyle name="Normale 3 2 6 4 2" xfId="1597"/>
    <cellStyle name="Normale 3 2 6 4 2 2" xfId="1598"/>
    <cellStyle name="Normale 3 2 6 4 3" xfId="1599"/>
    <cellStyle name="Normale 3 2 6 4 3 2" xfId="1600"/>
    <cellStyle name="Normale 3 2 6 4 4" xfId="1601"/>
    <cellStyle name="Normale 3 2 6 5" xfId="1602"/>
    <cellStyle name="Normale 3 2 6 5 2" xfId="1603"/>
    <cellStyle name="Normale 3 2 6 5 2 2" xfId="1604"/>
    <cellStyle name="Normale 3 2 6 5 3" xfId="1605"/>
    <cellStyle name="Normale 3 2 6 6" xfId="1606"/>
    <cellStyle name="Normale 3 2 6 6 2" xfId="1607"/>
    <cellStyle name="Normale 3 2 6 7" xfId="1608"/>
    <cellStyle name="Normale 3 2 7" xfId="1609"/>
    <cellStyle name="Normale 3 2 7 2" xfId="1610"/>
    <cellStyle name="Normale 3 2 7 2 2" xfId="1611"/>
    <cellStyle name="Normale 3 2 7 2 2 2" xfId="1612"/>
    <cellStyle name="Normale 3 2 7 2 2 2 2" xfId="1613"/>
    <cellStyle name="Normale 3 2 7 2 2 3" xfId="1614"/>
    <cellStyle name="Normale 3 2 7 2 2 3 2" xfId="1615"/>
    <cellStyle name="Normale 3 2 7 2 2 4" xfId="1616"/>
    <cellStyle name="Normale 3 2 7 2 3" xfId="1617"/>
    <cellStyle name="Normale 3 2 7 2 3 2" xfId="1618"/>
    <cellStyle name="Normale 3 2 7 2 3 2 2" xfId="1619"/>
    <cellStyle name="Normale 3 2 7 2 3 3" xfId="1620"/>
    <cellStyle name="Normale 3 2 7 2 4" xfId="1621"/>
    <cellStyle name="Normale 3 2 7 2 4 2" xfId="1622"/>
    <cellStyle name="Normale 3 2 7 2 5" xfId="1623"/>
    <cellStyle name="Normale 3 2 7 3" xfId="1624"/>
    <cellStyle name="Normale 3 2 7 3 2" xfId="1625"/>
    <cellStyle name="Normale 3 2 7 3 2 2" xfId="1626"/>
    <cellStyle name="Normale 3 2 7 3 3" xfId="1627"/>
    <cellStyle name="Normale 3 2 7 3 3 2" xfId="1628"/>
    <cellStyle name="Normale 3 2 7 3 4" xfId="1629"/>
    <cellStyle name="Normale 3 2 7 4" xfId="1630"/>
    <cellStyle name="Normale 3 2 7 4 2" xfId="1631"/>
    <cellStyle name="Normale 3 2 7 4 2 2" xfId="1632"/>
    <cellStyle name="Normale 3 2 7 4 3" xfId="1633"/>
    <cellStyle name="Normale 3 2 7 5" xfId="1634"/>
    <cellStyle name="Normale 3 2 7 5 2" xfId="1635"/>
    <cellStyle name="Normale 3 2 7 6" xfId="1636"/>
    <cellStyle name="Normale 3 2 8" xfId="1637"/>
    <cellStyle name="Normale 3 2 8 2" xfId="1638"/>
    <cellStyle name="Normale 3 2 8 2 2" xfId="1639"/>
    <cellStyle name="Normale 3 2 8 2 2 2" xfId="1640"/>
    <cellStyle name="Normale 3 2 8 2 3" xfId="1641"/>
    <cellStyle name="Normale 3 2 8 2 3 2" xfId="1642"/>
    <cellStyle name="Normale 3 2 8 2 4" xfId="1643"/>
    <cellStyle name="Normale 3 2 8 3" xfId="1644"/>
    <cellStyle name="Normale 3 2 8 3 2" xfId="1645"/>
    <cellStyle name="Normale 3 2 8 3 2 2" xfId="1646"/>
    <cellStyle name="Normale 3 2 8 3 3" xfId="1647"/>
    <cellStyle name="Normale 3 2 8 4" xfId="1648"/>
    <cellStyle name="Normale 3 2 8 4 2" xfId="1649"/>
    <cellStyle name="Normale 3 2 8 5" xfId="1650"/>
    <cellStyle name="Normale 3 2 9" xfId="1651"/>
    <cellStyle name="Normale 3 2 9 2" xfId="1652"/>
    <cellStyle name="Normale 3 2 9 2 2" xfId="1653"/>
    <cellStyle name="Normale 3 2 9 2 2 2" xfId="1654"/>
    <cellStyle name="Normale 3 2 9 2 3" xfId="1655"/>
    <cellStyle name="Normale 3 2 9 2 3 2" xfId="1656"/>
    <cellStyle name="Normale 3 2 9 2 4" xfId="1657"/>
    <cellStyle name="Normale 3 2 9 3" xfId="1658"/>
    <cellStyle name="Normale 3 2 9 3 2" xfId="1659"/>
    <cellStyle name="Normale 3 2 9 4" xfId="1660"/>
    <cellStyle name="Normale 3 2 9 4 2" xfId="1661"/>
    <cellStyle name="Normale 3 2 9 5" xfId="1662"/>
    <cellStyle name="Normale 3 2_All.3.Co.Ge" xfId="1663"/>
    <cellStyle name="Normale 3 3" xfId="1664"/>
    <cellStyle name="Normale 3 4" xfId="1665"/>
    <cellStyle name="Normale 3 5" xfId="1666"/>
    <cellStyle name="Normale 3 6" xfId="1667"/>
    <cellStyle name="Normale 3 7" xfId="1668"/>
    <cellStyle name="Normale 3 8" xfId="1669"/>
    <cellStyle name="Normale 3 9" xfId="1670"/>
    <cellStyle name="Normale 3_All.3.Co.Ge" xfId="1671"/>
    <cellStyle name="Normale 30" xfId="1672"/>
    <cellStyle name="Normale 30 2" xfId="1673"/>
    <cellStyle name="Normale 31" xfId="1674"/>
    <cellStyle name="Normale 31 2" xfId="1675"/>
    <cellStyle name="Normale 32" xfId="1676"/>
    <cellStyle name="Normale 32 2" xfId="1677"/>
    <cellStyle name="Normale 33" xfId="1678"/>
    <cellStyle name="Normale 33 2" xfId="1679"/>
    <cellStyle name="Normale 34" xfId="1680"/>
    <cellStyle name="Normale 34 2" xfId="1681"/>
    <cellStyle name="Normale 35" xfId="1682"/>
    <cellStyle name="Normale 35 2" xfId="1683"/>
    <cellStyle name="Normale 36" xfId="1684"/>
    <cellStyle name="Normale 36 2" xfId="1685"/>
    <cellStyle name="Normale 37" xfId="1686"/>
    <cellStyle name="Normale 37 2" xfId="1687"/>
    <cellStyle name="Normale 38" xfId="1688"/>
    <cellStyle name="Normale 38 2" xfId="1689"/>
    <cellStyle name="Normale 39" xfId="1690"/>
    <cellStyle name="Normale 39 2" xfId="1691"/>
    <cellStyle name="Normale 4" xfId="1692"/>
    <cellStyle name="Normale 4 10" xfId="1693"/>
    <cellStyle name="Normale 4 10 2" xfId="1694"/>
    <cellStyle name="Normale 4 10 2 2" xfId="1695"/>
    <cellStyle name="Normale 4 10 3" xfId="1696"/>
    <cellStyle name="Normale 4 10 3 2" xfId="1697"/>
    <cellStyle name="Normale 4 10 4" xfId="1698"/>
    <cellStyle name="Normale 4 11" xfId="1699"/>
    <cellStyle name="Normale 4 11 2" xfId="1700"/>
    <cellStyle name="Normale 4 11 2 2" xfId="1701"/>
    <cellStyle name="Normale 4 11 3" xfId="1702"/>
    <cellStyle name="Normale 4 11 3 2" xfId="1703"/>
    <cellStyle name="Normale 4 11 4" xfId="1704"/>
    <cellStyle name="Normale 4 12" xfId="1705"/>
    <cellStyle name="Normale 4 12 2" xfId="1706"/>
    <cellStyle name="Normale 4 13" xfId="1707"/>
    <cellStyle name="Normale 4 13 2" xfId="1708"/>
    <cellStyle name="Normale 4 14" xfId="1709"/>
    <cellStyle name="Normale 4 14 2" xfId="1710"/>
    <cellStyle name="Normale 4 15" xfId="1711"/>
    <cellStyle name="Normale 4 15 2" xfId="1712"/>
    <cellStyle name="Normale 4 16" xfId="1713"/>
    <cellStyle name="Normale 4 17" xfId="1714"/>
    <cellStyle name="Normale 4 2" xfId="1715"/>
    <cellStyle name="Normale 4 2 2" xfId="1716"/>
    <cellStyle name="Normale 4 2 2 2" xfId="1717"/>
    <cellStyle name="Normale 4 2 2 2 2" xfId="1718"/>
    <cellStyle name="Normale 4 2 2 2 2 2" xfId="1719"/>
    <cellStyle name="Normale 4 2 2 2 3" xfId="1720"/>
    <cellStyle name="Normale 4 2 2 3" xfId="1721"/>
    <cellStyle name="Normale 4 2 2 3 2" xfId="1722"/>
    <cellStyle name="Normale 4 2 2 4" xfId="1723"/>
    <cellStyle name="Normale 4 2 3" xfId="1724"/>
    <cellStyle name="Normale 4 2 3 2" xfId="1725"/>
    <cellStyle name="Normale 4 2 3 2 2" xfId="1726"/>
    <cellStyle name="Normale 4 2 3 3" xfId="1727"/>
    <cellStyle name="Normale 4 3" xfId="1728"/>
    <cellStyle name="Normale 4 3 2" xfId="1729"/>
    <cellStyle name="Normale 4 3 2 2" xfId="1730"/>
    <cellStyle name="Normale 4 3 2 2 2" xfId="1731"/>
    <cellStyle name="Normale 4 3 2 2 2 2" xfId="1732"/>
    <cellStyle name="Normale 4 3 2 2 2 2 2" xfId="1733"/>
    <cellStyle name="Normale 4 3 2 2 2 3" xfId="1734"/>
    <cellStyle name="Normale 4 3 2 2 2 3 2" xfId="1735"/>
    <cellStyle name="Normale 4 3 2 2 2 4" xfId="1736"/>
    <cellStyle name="Normale 4 3 2 2 3" xfId="1737"/>
    <cellStyle name="Normale 4 3 2 2 3 2" xfId="1738"/>
    <cellStyle name="Normale 4 3 2 2 3 2 2" xfId="1739"/>
    <cellStyle name="Normale 4 3 2 2 3 3" xfId="1740"/>
    <cellStyle name="Normale 4 3 2 2 4" xfId="1741"/>
    <cellStyle name="Normale 4 3 2 2 4 2" xfId="1742"/>
    <cellStyle name="Normale 4 3 2 2 5" xfId="1743"/>
    <cellStyle name="Normale 4 3 2 3" xfId="1744"/>
    <cellStyle name="Normale 4 3 2 3 2" xfId="1745"/>
    <cellStyle name="Normale 4 3 2 3 2 2" xfId="1746"/>
    <cellStyle name="Normale 4 3 2 3 3" xfId="1747"/>
    <cellStyle name="Normale 4 3 2 3 3 2" xfId="1748"/>
    <cellStyle name="Normale 4 3 2 3 4" xfId="1749"/>
    <cellStyle name="Normale 4 3 2 4" xfId="1750"/>
    <cellStyle name="Normale 4 3 2 4 2" xfId="1751"/>
    <cellStyle name="Normale 4 3 2 4 2 2" xfId="1752"/>
    <cellStyle name="Normale 4 3 2 4 3" xfId="1753"/>
    <cellStyle name="Normale 4 3 2 5" xfId="1754"/>
    <cellStyle name="Normale 4 3 2 5 2" xfId="1755"/>
    <cellStyle name="Normale 4 3 2 6" xfId="1756"/>
    <cellStyle name="Normale 4 3 3" xfId="1757"/>
    <cellStyle name="Normale 4 3 3 2" xfId="1758"/>
    <cellStyle name="Normale 4 3 3 2 2" xfId="1759"/>
    <cellStyle name="Normale 4 3 3 2 2 2" xfId="1760"/>
    <cellStyle name="Normale 4 3 3 2 3" xfId="1761"/>
    <cellStyle name="Normale 4 3 3 2 3 2" xfId="1762"/>
    <cellStyle name="Normale 4 3 3 2 4" xfId="1763"/>
    <cellStyle name="Normale 4 3 3 3" xfId="1764"/>
    <cellStyle name="Normale 4 3 3 3 2" xfId="1765"/>
    <cellStyle name="Normale 4 3 3 3 2 2" xfId="1766"/>
    <cellStyle name="Normale 4 3 3 3 3" xfId="1767"/>
    <cellStyle name="Normale 4 3 3 4" xfId="1768"/>
    <cellStyle name="Normale 4 3 3 4 2" xfId="1769"/>
    <cellStyle name="Normale 4 3 3 5" xfId="1770"/>
    <cellStyle name="Normale 4 3 4" xfId="1771"/>
    <cellStyle name="Normale 4 3 4 2" xfId="1772"/>
    <cellStyle name="Normale 4 3 4 2 2" xfId="1773"/>
    <cellStyle name="Normale 4 3 4 2 2 2" xfId="1774"/>
    <cellStyle name="Normale 4 3 4 2 3" xfId="1775"/>
    <cellStyle name="Normale 4 3 4 3" xfId="1776"/>
    <cellStyle name="Normale 4 3 4 3 2" xfId="1777"/>
    <cellStyle name="Normale 4 3 4 4" xfId="1778"/>
    <cellStyle name="Normale 4 3 4 4 2" xfId="1779"/>
    <cellStyle name="Normale 4 3 4 5" xfId="1780"/>
    <cellStyle name="Normale 4 3 5" xfId="1781"/>
    <cellStyle name="Normale 4 3 5 2" xfId="1782"/>
    <cellStyle name="Normale 4 3 5 2 2" xfId="1783"/>
    <cellStyle name="Normale 4 3 5 3" xfId="1784"/>
    <cellStyle name="Normale 4 3 5 3 2" xfId="1785"/>
    <cellStyle name="Normale 4 3 5 4" xfId="1786"/>
    <cellStyle name="Normale 4 3 6" xfId="1787"/>
    <cellStyle name="Normale 4 3 6 2" xfId="1788"/>
    <cellStyle name="Normale 4 3 7" xfId="1789"/>
    <cellStyle name="Normale 4 3 7 2" xfId="1790"/>
    <cellStyle name="Normale 4 3 8" xfId="1791"/>
    <cellStyle name="Normale 4 3 8 2" xfId="1792"/>
    <cellStyle name="Normale 4 3 9" xfId="1793"/>
    <cellStyle name="Normale 4 4" xfId="1794"/>
    <cellStyle name="Normale 4 4 2" xfId="1795"/>
    <cellStyle name="Normale 4 4 2 2" xfId="1796"/>
    <cellStyle name="Normale 4 4 2 2 2" xfId="1797"/>
    <cellStyle name="Normale 4 4 2 2 2 2" xfId="1798"/>
    <cellStyle name="Normale 4 4 2 2 2 2 2" xfId="1799"/>
    <cellStyle name="Normale 4 4 2 2 2 3" xfId="1800"/>
    <cellStyle name="Normale 4 4 2 2 2 3 2" xfId="1801"/>
    <cellStyle name="Normale 4 4 2 2 2 4" xfId="1802"/>
    <cellStyle name="Normale 4 4 2 2 3" xfId="1803"/>
    <cellStyle name="Normale 4 4 2 2 3 2" xfId="1804"/>
    <cellStyle name="Normale 4 4 2 2 3 2 2" xfId="1805"/>
    <cellStyle name="Normale 4 4 2 2 3 3" xfId="1806"/>
    <cellStyle name="Normale 4 4 2 2 4" xfId="1807"/>
    <cellStyle name="Normale 4 4 2 2 4 2" xfId="1808"/>
    <cellStyle name="Normale 4 4 2 2 5" xfId="1809"/>
    <cellStyle name="Normale 4 4 2 3" xfId="1810"/>
    <cellStyle name="Normale 4 4 2 3 2" xfId="1811"/>
    <cellStyle name="Normale 4 4 2 3 2 2" xfId="1812"/>
    <cellStyle name="Normale 4 4 2 3 3" xfId="1813"/>
    <cellStyle name="Normale 4 4 2 3 3 2" xfId="1814"/>
    <cellStyle name="Normale 4 4 2 3 4" xfId="1815"/>
    <cellStyle name="Normale 4 4 2 4" xfId="1816"/>
    <cellStyle name="Normale 4 4 2 4 2" xfId="1817"/>
    <cellStyle name="Normale 4 4 2 4 2 2" xfId="1818"/>
    <cellStyle name="Normale 4 4 2 4 3" xfId="1819"/>
    <cellStyle name="Normale 4 4 2 5" xfId="1820"/>
    <cellStyle name="Normale 4 4 2 5 2" xfId="1821"/>
    <cellStyle name="Normale 4 4 2 6" xfId="1822"/>
    <cellStyle name="Normale 4 4 3" xfId="1823"/>
    <cellStyle name="Normale 4 4 3 2" xfId="1824"/>
    <cellStyle name="Normale 4 4 3 2 2" xfId="1825"/>
    <cellStyle name="Normale 4 4 3 2 2 2" xfId="1826"/>
    <cellStyle name="Normale 4 4 3 2 3" xfId="1827"/>
    <cellStyle name="Normale 4 4 3 2 3 2" xfId="1828"/>
    <cellStyle name="Normale 4 4 3 2 4" xfId="1829"/>
    <cellStyle name="Normale 4 4 3 3" xfId="1830"/>
    <cellStyle name="Normale 4 4 3 3 2" xfId="1831"/>
    <cellStyle name="Normale 4 4 3 3 2 2" xfId="1832"/>
    <cellStyle name="Normale 4 4 3 3 3" xfId="1833"/>
    <cellStyle name="Normale 4 4 3 4" xfId="1834"/>
    <cellStyle name="Normale 4 4 3 4 2" xfId="1835"/>
    <cellStyle name="Normale 4 4 3 5" xfId="1836"/>
    <cellStyle name="Normale 4 4 4" xfId="1837"/>
    <cellStyle name="Normale 4 4 4 2" xfId="1838"/>
    <cellStyle name="Normale 4 4 4 2 2" xfId="1839"/>
    <cellStyle name="Normale 4 4 4 3" xfId="1840"/>
    <cellStyle name="Normale 4 4 4 3 2" xfId="1841"/>
    <cellStyle name="Normale 4 4 4 4" xfId="1842"/>
    <cellStyle name="Normale 4 4 5" xfId="1843"/>
    <cellStyle name="Normale 4 4 5 2" xfId="1844"/>
    <cellStyle name="Normale 4 4 5 2 2" xfId="1845"/>
    <cellStyle name="Normale 4 4 5 3" xfId="1846"/>
    <cellStyle name="Normale 4 4 6" xfId="1847"/>
    <cellStyle name="Normale 4 4 6 2" xfId="1848"/>
    <cellStyle name="Normale 4 4 7" xfId="1849"/>
    <cellStyle name="Normale 4 5" xfId="1850"/>
    <cellStyle name="Normale 4 5 2" xfId="1851"/>
    <cellStyle name="Normale 4 5 2 2" xfId="1852"/>
    <cellStyle name="Normale 4 5 2 2 2" xfId="1853"/>
    <cellStyle name="Normale 4 5 2 2 2 2" xfId="1854"/>
    <cellStyle name="Normale 4 5 2 2 2 2 2" xfId="1855"/>
    <cellStyle name="Normale 4 5 2 2 2 3" xfId="1856"/>
    <cellStyle name="Normale 4 5 2 2 2 3 2" xfId="1857"/>
    <cellStyle name="Normale 4 5 2 2 2 4" xfId="1858"/>
    <cellStyle name="Normale 4 5 2 2 3" xfId="1859"/>
    <cellStyle name="Normale 4 5 2 2 3 2" xfId="1860"/>
    <cellStyle name="Normale 4 5 2 2 3 2 2" xfId="1861"/>
    <cellStyle name="Normale 4 5 2 2 3 3" xfId="1862"/>
    <cellStyle name="Normale 4 5 2 2 4" xfId="1863"/>
    <cellStyle name="Normale 4 5 2 2 4 2" xfId="1864"/>
    <cellStyle name="Normale 4 5 2 2 5" xfId="1865"/>
    <cellStyle name="Normale 4 5 2 3" xfId="1866"/>
    <cellStyle name="Normale 4 5 2 3 2" xfId="1867"/>
    <cellStyle name="Normale 4 5 2 3 2 2" xfId="1868"/>
    <cellStyle name="Normale 4 5 2 3 3" xfId="1869"/>
    <cellStyle name="Normale 4 5 2 3 3 2" xfId="1870"/>
    <cellStyle name="Normale 4 5 2 3 4" xfId="1871"/>
    <cellStyle name="Normale 4 5 2 4" xfId="1872"/>
    <cellStyle name="Normale 4 5 2 4 2" xfId="1873"/>
    <cellStyle name="Normale 4 5 2 4 2 2" xfId="1874"/>
    <cellStyle name="Normale 4 5 2 4 3" xfId="1875"/>
    <cellStyle name="Normale 4 5 2 5" xfId="1876"/>
    <cellStyle name="Normale 4 5 2 5 2" xfId="1877"/>
    <cellStyle name="Normale 4 5 2 6" xfId="1878"/>
    <cellStyle name="Normale 4 5 3" xfId="1879"/>
    <cellStyle name="Normale 4 5 3 2" xfId="1880"/>
    <cellStyle name="Normale 4 5 3 2 2" xfId="1881"/>
    <cellStyle name="Normale 4 5 3 2 2 2" xfId="1882"/>
    <cellStyle name="Normale 4 5 3 2 3" xfId="1883"/>
    <cellStyle name="Normale 4 5 3 2 3 2" xfId="1884"/>
    <cellStyle name="Normale 4 5 3 2 4" xfId="1885"/>
    <cellStyle name="Normale 4 5 3 3" xfId="1886"/>
    <cellStyle name="Normale 4 5 3 3 2" xfId="1887"/>
    <cellStyle name="Normale 4 5 3 3 2 2" xfId="1888"/>
    <cellStyle name="Normale 4 5 3 3 3" xfId="1889"/>
    <cellStyle name="Normale 4 5 3 4" xfId="1890"/>
    <cellStyle name="Normale 4 5 3 4 2" xfId="1891"/>
    <cellStyle name="Normale 4 5 3 5" xfId="1892"/>
    <cellStyle name="Normale 4 5 4" xfId="1893"/>
    <cellStyle name="Normale 4 5 4 2" xfId="1894"/>
    <cellStyle name="Normale 4 5 4 2 2" xfId="1895"/>
    <cellStyle name="Normale 4 5 4 3" xfId="1896"/>
    <cellStyle name="Normale 4 5 4 3 2" xfId="1897"/>
    <cellStyle name="Normale 4 5 4 4" xfId="1898"/>
    <cellStyle name="Normale 4 5 5" xfId="1899"/>
    <cellStyle name="Normale 4 5 5 2" xfId="1900"/>
    <cellStyle name="Normale 4 5 5 2 2" xfId="1901"/>
    <cellStyle name="Normale 4 5 5 3" xfId="1902"/>
    <cellStyle name="Normale 4 5 6" xfId="1903"/>
    <cellStyle name="Normale 4 5 6 2" xfId="1904"/>
    <cellStyle name="Normale 4 5 7" xfId="1905"/>
    <cellStyle name="Normale 4 6" xfId="1906"/>
    <cellStyle name="Normale 4 6 2" xfId="1907"/>
    <cellStyle name="Normale 4 6 2 2" xfId="1908"/>
    <cellStyle name="Normale 4 6 2 2 2" xfId="1909"/>
    <cellStyle name="Normale 4 6 2 2 2 2" xfId="1910"/>
    <cellStyle name="Normale 4 6 2 2 2 2 2" xfId="1911"/>
    <cellStyle name="Normale 4 6 2 2 2 3" xfId="1912"/>
    <cellStyle name="Normale 4 6 2 2 2 3 2" xfId="1913"/>
    <cellStyle name="Normale 4 6 2 2 2 4" xfId="1914"/>
    <cellStyle name="Normale 4 6 2 2 3" xfId="1915"/>
    <cellStyle name="Normale 4 6 2 2 3 2" xfId="1916"/>
    <cellStyle name="Normale 4 6 2 2 3 2 2" xfId="1917"/>
    <cellStyle name="Normale 4 6 2 2 3 3" xfId="1918"/>
    <cellStyle name="Normale 4 6 2 2 4" xfId="1919"/>
    <cellStyle name="Normale 4 6 2 2 4 2" xfId="1920"/>
    <cellStyle name="Normale 4 6 2 2 5" xfId="1921"/>
    <cellStyle name="Normale 4 6 2 3" xfId="1922"/>
    <cellStyle name="Normale 4 6 2 3 2" xfId="1923"/>
    <cellStyle name="Normale 4 6 2 3 2 2" xfId="1924"/>
    <cellStyle name="Normale 4 6 2 3 3" xfId="1925"/>
    <cellStyle name="Normale 4 6 2 3 3 2" xfId="1926"/>
    <cellStyle name="Normale 4 6 2 3 4" xfId="1927"/>
    <cellStyle name="Normale 4 6 2 4" xfId="1928"/>
    <cellStyle name="Normale 4 6 2 4 2" xfId="1929"/>
    <cellStyle name="Normale 4 6 2 4 2 2" xfId="1930"/>
    <cellStyle name="Normale 4 6 2 4 3" xfId="1931"/>
    <cellStyle name="Normale 4 6 2 5" xfId="1932"/>
    <cellStyle name="Normale 4 6 2 5 2" xfId="1933"/>
    <cellStyle name="Normale 4 6 2 6" xfId="1934"/>
    <cellStyle name="Normale 4 6 3" xfId="1935"/>
    <cellStyle name="Normale 4 6 3 2" xfId="1936"/>
    <cellStyle name="Normale 4 6 3 2 2" xfId="1937"/>
    <cellStyle name="Normale 4 6 3 2 2 2" xfId="1938"/>
    <cellStyle name="Normale 4 6 3 2 3" xfId="1939"/>
    <cellStyle name="Normale 4 6 3 2 3 2" xfId="1940"/>
    <cellStyle name="Normale 4 6 3 2 4" xfId="1941"/>
    <cellStyle name="Normale 4 6 3 3" xfId="1942"/>
    <cellStyle name="Normale 4 6 3 3 2" xfId="1943"/>
    <cellStyle name="Normale 4 6 3 3 2 2" xfId="1944"/>
    <cellStyle name="Normale 4 6 3 3 3" xfId="1945"/>
    <cellStyle name="Normale 4 6 3 4" xfId="1946"/>
    <cellStyle name="Normale 4 6 3 4 2" xfId="1947"/>
    <cellStyle name="Normale 4 6 3 5" xfId="1948"/>
    <cellStyle name="Normale 4 6 4" xfId="1949"/>
    <cellStyle name="Normale 4 6 4 2" xfId="1950"/>
    <cellStyle name="Normale 4 6 4 2 2" xfId="1951"/>
    <cellStyle name="Normale 4 6 4 3" xfId="1952"/>
    <cellStyle name="Normale 4 6 4 3 2" xfId="1953"/>
    <cellStyle name="Normale 4 6 4 4" xfId="1954"/>
    <cellStyle name="Normale 4 6 5" xfId="1955"/>
    <cellStyle name="Normale 4 6 5 2" xfId="1956"/>
    <cellStyle name="Normale 4 6 5 2 2" xfId="1957"/>
    <cellStyle name="Normale 4 6 5 3" xfId="1958"/>
    <cellStyle name="Normale 4 6 6" xfId="1959"/>
    <cellStyle name="Normale 4 6 6 2" xfId="1960"/>
    <cellStyle name="Normale 4 6 7" xfId="1961"/>
    <cellStyle name="Normale 4 7" xfId="1962"/>
    <cellStyle name="Normale 4 7 2" xfId="1963"/>
    <cellStyle name="Normale 4 7 2 2" xfId="1964"/>
    <cellStyle name="Normale 4 7 2 2 2" xfId="1965"/>
    <cellStyle name="Normale 4 7 2 2 2 2" xfId="1966"/>
    <cellStyle name="Normale 4 7 2 2 3" xfId="1967"/>
    <cellStyle name="Normale 4 7 2 2 3 2" xfId="1968"/>
    <cellStyle name="Normale 4 7 2 2 4" xfId="1969"/>
    <cellStyle name="Normale 4 7 2 3" xfId="1970"/>
    <cellStyle name="Normale 4 7 2 3 2" xfId="1971"/>
    <cellStyle name="Normale 4 7 2 3 2 2" xfId="1972"/>
    <cellStyle name="Normale 4 7 2 3 3" xfId="1973"/>
    <cellStyle name="Normale 4 7 2 4" xfId="1974"/>
    <cellStyle name="Normale 4 7 2 4 2" xfId="1975"/>
    <cellStyle name="Normale 4 7 2 5" xfId="1976"/>
    <cellStyle name="Normale 4 7 3" xfId="1977"/>
    <cellStyle name="Normale 4 7 3 2" xfId="1978"/>
    <cellStyle name="Normale 4 7 3 2 2" xfId="1979"/>
    <cellStyle name="Normale 4 7 3 3" xfId="1980"/>
    <cellStyle name="Normale 4 7 3 3 2" xfId="1981"/>
    <cellStyle name="Normale 4 7 3 4" xfId="1982"/>
    <cellStyle name="Normale 4 7 4" xfId="1983"/>
    <cellStyle name="Normale 4 7 4 2" xfId="1984"/>
    <cellStyle name="Normale 4 7 4 2 2" xfId="1985"/>
    <cellStyle name="Normale 4 7 4 3" xfId="1986"/>
    <cellStyle name="Normale 4 7 5" xfId="1987"/>
    <cellStyle name="Normale 4 7 5 2" xfId="1988"/>
    <cellStyle name="Normale 4 7 6" xfId="1989"/>
    <cellStyle name="Normale 4 8" xfId="1990"/>
    <cellStyle name="Normale 4 8 2" xfId="1991"/>
    <cellStyle name="Normale 4 8 2 2" xfId="1992"/>
    <cellStyle name="Normale 4 8 2 2 2" xfId="1993"/>
    <cellStyle name="Normale 4 8 2 3" xfId="1994"/>
    <cellStyle name="Normale 4 8 2 3 2" xfId="1995"/>
    <cellStyle name="Normale 4 8 2 4" xfId="1996"/>
    <cellStyle name="Normale 4 8 3" xfId="1997"/>
    <cellStyle name="Normale 4 8 3 2" xfId="1998"/>
    <cellStyle name="Normale 4 8 3 2 2" xfId="1999"/>
    <cellStyle name="Normale 4 8 3 3" xfId="2000"/>
    <cellStyle name="Normale 4 8 4" xfId="2001"/>
    <cellStyle name="Normale 4 8 4 2" xfId="2002"/>
    <cellStyle name="Normale 4 8 5" xfId="2003"/>
    <cellStyle name="Normale 4 9" xfId="2004"/>
    <cellStyle name="Normale 4 9 2" xfId="2005"/>
    <cellStyle name="Normale 4 9 2 2" xfId="2006"/>
    <cellStyle name="Normale 4 9 2 2 2" xfId="2007"/>
    <cellStyle name="Normale 4 9 2 3" xfId="2008"/>
    <cellStyle name="Normale 4 9 2 3 2" xfId="2009"/>
    <cellStyle name="Normale 4 9 2 4" xfId="2010"/>
    <cellStyle name="Normale 4 9 3" xfId="2011"/>
    <cellStyle name="Normale 4 9 3 2" xfId="2012"/>
    <cellStyle name="Normale 4 9 4" xfId="2013"/>
    <cellStyle name="Normale 4 9 4 2" xfId="2014"/>
    <cellStyle name="Normale 4 9 5" xfId="2015"/>
    <cellStyle name="Normale 4_All.3.Co.Ge" xfId="2016"/>
    <cellStyle name="Normale 40" xfId="2017"/>
    <cellStyle name="Normale 40 2" xfId="2018"/>
    <cellStyle name="Normale 41" xfId="2019"/>
    <cellStyle name="Normale 41 2" xfId="2020"/>
    <cellStyle name="Normale 42" xfId="2021"/>
    <cellStyle name="Normale 43" xfId="2022"/>
    <cellStyle name="Normale 43 2" xfId="2023"/>
    <cellStyle name="Normale 43 2 2" xfId="2024"/>
    <cellStyle name="Normale 43 3" xfId="2025"/>
    <cellStyle name="Normale 44" xfId="2026"/>
    <cellStyle name="Normale 45" xfId="2027"/>
    <cellStyle name="Normale 45 2" xfId="2028"/>
    <cellStyle name="Normale 46" xfId="2029"/>
    <cellStyle name="Normale 46 2" xfId="2030"/>
    <cellStyle name="Normale 47" xfId="2031"/>
    <cellStyle name="Normale 47 2" xfId="2032"/>
    <cellStyle name="Normale 48" xfId="2033"/>
    <cellStyle name="Normale 49" xfId="2034"/>
    <cellStyle name="Normale 5" xfId="2035"/>
    <cellStyle name="Normale 5 2" xfId="2036"/>
    <cellStyle name="Normale 5 2 2" xfId="2037"/>
    <cellStyle name="Normale 5 2 2 2" xfId="2038"/>
    <cellStyle name="Normale 5 3" xfId="2039"/>
    <cellStyle name="Normale 5 3 2" xfId="2040"/>
    <cellStyle name="Normale 5 3 2 2" xfId="2041"/>
    <cellStyle name="Normale 5 3 2 2 2" xfId="2042"/>
    <cellStyle name="Normale 5 3 2 3" xfId="2043"/>
    <cellStyle name="Normale 5 3 3" xfId="2044"/>
    <cellStyle name="Normale 5 3 3 2" xfId="2045"/>
    <cellStyle name="Normale 5 3 4" xfId="2046"/>
    <cellStyle name="Normale 5 4" xfId="2047"/>
    <cellStyle name="Normale 6" xfId="2048"/>
    <cellStyle name="Normale 6 2" xfId="2049"/>
    <cellStyle name="Normale 6 2 2" xfId="2050"/>
    <cellStyle name="Normale 6 2 2 2" xfId="2051"/>
    <cellStyle name="Normale 6 2 2 3" xfId="2052"/>
    <cellStyle name="Normale 6 2 2_All.3.Co.Ge" xfId="2053"/>
    <cellStyle name="Normale 6 2 3" xfId="2054"/>
    <cellStyle name="Normale 6 2 4" xfId="2055"/>
    <cellStyle name="Normale 6 2_All.3.Co.Ge" xfId="2056"/>
    <cellStyle name="Normale 6 3" xfId="2057"/>
    <cellStyle name="Normale 6 3 2" xfId="2058"/>
    <cellStyle name="Normale 6 3 3" xfId="2059"/>
    <cellStyle name="Normale 6 3_All.3.Co.Ge" xfId="2060"/>
    <cellStyle name="Normale 6 4" xfId="2061"/>
    <cellStyle name="Normale 6 4 2" xfId="2062"/>
    <cellStyle name="Normale 6 4 2 2" xfId="2063"/>
    <cellStyle name="Normale 6 4 2 2 2" xfId="2064"/>
    <cellStyle name="Normale 6 4 2 3" xfId="2065"/>
    <cellStyle name="Normale 6 4 3" xfId="2066"/>
    <cellStyle name="Normale 6 4 3 2" xfId="2067"/>
    <cellStyle name="Normale 6 4 4" xfId="2068"/>
    <cellStyle name="Normale 6 5" xfId="2069"/>
    <cellStyle name="Normale 6 5 2" xfId="2070"/>
    <cellStyle name="Normale 6 5 2 2" xfId="2071"/>
    <cellStyle name="Normale 6 5 3" xfId="2072"/>
    <cellStyle name="Normale 6 6" xfId="2073"/>
    <cellStyle name="Normale 6 6 2" xfId="2074"/>
    <cellStyle name="Normale 6 6 2 2" xfId="2075"/>
    <cellStyle name="Normale 6 6 3" xfId="2076"/>
    <cellStyle name="Normale 6 7" xfId="2077"/>
    <cellStyle name="Normale 6 7 2" xfId="2078"/>
    <cellStyle name="Normale 6 8" xfId="2079"/>
    <cellStyle name="Normale 6 8 2" xfId="2080"/>
    <cellStyle name="Normale 6 9" xfId="2081"/>
    <cellStyle name="Normale 6 9 2" xfId="2082"/>
    <cellStyle name="Normale 6_All.3.Co.Ge" xfId="2083"/>
    <cellStyle name="Normale 7" xfId="2084"/>
    <cellStyle name="Normale 7 2" xfId="2085"/>
    <cellStyle name="Normale 7 2 2" xfId="2086"/>
    <cellStyle name="Normale 7 2 2 2" xfId="2087"/>
    <cellStyle name="Normale 7 2 3" xfId="2088"/>
    <cellStyle name="Normale 7 2 3 2" xfId="2089"/>
    <cellStyle name="Normale 7 2 4" xfId="2090"/>
    <cellStyle name="Normale 7 3" xfId="2091"/>
    <cellStyle name="Normale 7 3 2" xfId="2092"/>
    <cellStyle name="Normale 7 4" xfId="2093"/>
    <cellStyle name="Normale 7 4 2" xfId="2094"/>
    <cellStyle name="Normale 7 5" xfId="2095"/>
    <cellStyle name="Normale 8" xfId="2096"/>
    <cellStyle name="Normale 8 2" xfId="2097"/>
    <cellStyle name="Normale 8 2 2" xfId="2098"/>
    <cellStyle name="Normale 8 2 2 2" xfId="2099"/>
    <cellStyle name="Normale 8 2 2 2 2" xfId="2100"/>
    <cellStyle name="Normale 8 2 2 3" xfId="2101"/>
    <cellStyle name="Normale 8 2 3" xfId="2102"/>
    <cellStyle name="Normale 8 2 3 2" xfId="2103"/>
    <cellStyle name="Normale 8 2 4" xfId="2104"/>
    <cellStyle name="Normale 8 3" xfId="2105"/>
    <cellStyle name="Normale 8 3 2" xfId="2106"/>
    <cellStyle name="Normale 8 3 2 2" xfId="2107"/>
    <cellStyle name="Normale 8 3 3" xfId="2108"/>
    <cellStyle name="Normale 8 4" xfId="2109"/>
    <cellStyle name="Normale 8 5" xfId="2110"/>
    <cellStyle name="Normale 8 5 2" xfId="2111"/>
    <cellStyle name="Normale 8 6" xfId="2112"/>
    <cellStyle name="Normale 8 6 2" xfId="2113"/>
    <cellStyle name="Normale 8 7" xfId="2114"/>
    <cellStyle name="Normale 9" xfId="2115"/>
    <cellStyle name="Normale 9 2" xfId="2116"/>
    <cellStyle name="Normale 9 2 2" xfId="2117"/>
    <cellStyle name="Nota 2" xfId="2118"/>
    <cellStyle name="Nota 2 2" xfId="2119"/>
    <cellStyle name="Nota 2 2 2" xfId="2120"/>
    <cellStyle name="Nota 2 3" xfId="2121"/>
    <cellStyle name="Nota 3" xfId="2122"/>
    <cellStyle name="Nota 3 2" xfId="2123"/>
    <cellStyle name="Nota 4" xfId="2124"/>
    <cellStyle name="Nota 4 2" xfId="2125"/>
    <cellStyle name="Nota 4 2 2" xfId="2126"/>
    <cellStyle name="Nota 4 3" xfId="2127"/>
    <cellStyle name="Nota 5" xfId="2128"/>
    <cellStyle name="Nota 5 2" xfId="2129"/>
    <cellStyle name="Nota 5 3" xfId="2130"/>
    <cellStyle name="Nota 6" xfId="2131"/>
    <cellStyle name="Note" xfId="2132"/>
    <cellStyle name="Output 2" xfId="2133"/>
    <cellStyle name="Output 2 2" xfId="2134"/>
    <cellStyle name="Output 3" xfId="2135"/>
    <cellStyle name="Percentuale 10" xfId="2136"/>
    <cellStyle name="Percentuale 11" xfId="2137"/>
    <cellStyle name="Percentuale 2" xfId="2138"/>
    <cellStyle name="Percentuale 2 2" xfId="2139"/>
    <cellStyle name="Percentuale 2 2 2" xfId="2140"/>
    <cellStyle name="Percentuale 2 2 2 2" xfId="2141"/>
    <cellStyle name="Percentuale 2 2 2 3" xfId="2142"/>
    <cellStyle name="Percentuale 2 2 3" xfId="2143"/>
    <cellStyle name="Percentuale 2 2 3 2" xfId="2144"/>
    <cellStyle name="Percentuale 2 3" xfId="2145"/>
    <cellStyle name="Percentuale 2 3 2" xfId="2146"/>
    <cellStyle name="Percentuale 2 3 3" xfId="2147"/>
    <cellStyle name="Percentuale 2 4" xfId="2148"/>
    <cellStyle name="Percentuale 2 4 10" xfId="2149"/>
    <cellStyle name="Percentuale 2 4 10 2" xfId="2150"/>
    <cellStyle name="Percentuale 2 4 10 2 2" xfId="2151"/>
    <cellStyle name="Percentuale 2 4 10 3" xfId="2152"/>
    <cellStyle name="Percentuale 2 4 10 3 2" xfId="2153"/>
    <cellStyle name="Percentuale 2 4 10 4" xfId="2154"/>
    <cellStyle name="Percentuale 2 4 11" xfId="2155"/>
    <cellStyle name="Percentuale 2 4 11 2" xfId="2156"/>
    <cellStyle name="Percentuale 2 4 12" xfId="2157"/>
    <cellStyle name="Percentuale 2 4 12 2" xfId="2158"/>
    <cellStyle name="Percentuale 2 4 13" xfId="2159"/>
    <cellStyle name="Percentuale 2 4 13 2" xfId="2160"/>
    <cellStyle name="Percentuale 2 4 14" xfId="2161"/>
    <cellStyle name="Percentuale 2 4 14 2" xfId="2162"/>
    <cellStyle name="Percentuale 2 4 15" xfId="2163"/>
    <cellStyle name="Percentuale 2 4 2" xfId="2164"/>
    <cellStyle name="Percentuale 2 4 2 2" xfId="2165"/>
    <cellStyle name="Percentuale 2 4 2 2 2" xfId="2166"/>
    <cellStyle name="Percentuale 2 4 2 2 2 2" xfId="2167"/>
    <cellStyle name="Percentuale 2 4 2 2 2 2 2" xfId="2168"/>
    <cellStyle name="Percentuale 2 4 2 2 2 2 2 2" xfId="2169"/>
    <cellStyle name="Percentuale 2 4 2 2 2 2 3" xfId="2170"/>
    <cellStyle name="Percentuale 2 4 2 2 2 2 3 2" xfId="2171"/>
    <cellStyle name="Percentuale 2 4 2 2 2 2 4" xfId="2172"/>
    <cellStyle name="Percentuale 2 4 2 2 2 3" xfId="2173"/>
    <cellStyle name="Percentuale 2 4 2 2 2 3 2" xfId="2174"/>
    <cellStyle name="Percentuale 2 4 2 2 2 3 2 2" xfId="2175"/>
    <cellStyle name="Percentuale 2 4 2 2 2 3 3" xfId="2176"/>
    <cellStyle name="Percentuale 2 4 2 2 2 4" xfId="2177"/>
    <cellStyle name="Percentuale 2 4 2 2 2 4 2" xfId="2178"/>
    <cellStyle name="Percentuale 2 4 2 2 2 5" xfId="2179"/>
    <cellStyle name="Percentuale 2 4 2 2 3" xfId="2180"/>
    <cellStyle name="Percentuale 2 4 2 2 3 2" xfId="2181"/>
    <cellStyle name="Percentuale 2 4 2 2 3 2 2" xfId="2182"/>
    <cellStyle name="Percentuale 2 4 2 2 3 3" xfId="2183"/>
    <cellStyle name="Percentuale 2 4 2 2 3 3 2" xfId="2184"/>
    <cellStyle name="Percentuale 2 4 2 2 3 4" xfId="2185"/>
    <cellStyle name="Percentuale 2 4 2 2 4" xfId="2186"/>
    <cellStyle name="Percentuale 2 4 2 2 4 2" xfId="2187"/>
    <cellStyle name="Percentuale 2 4 2 2 4 2 2" xfId="2188"/>
    <cellStyle name="Percentuale 2 4 2 2 4 3" xfId="2189"/>
    <cellStyle name="Percentuale 2 4 2 2 5" xfId="2190"/>
    <cellStyle name="Percentuale 2 4 2 2 5 2" xfId="2191"/>
    <cellStyle name="Percentuale 2 4 2 2 6" xfId="2192"/>
    <cellStyle name="Percentuale 2 4 2 3" xfId="2193"/>
    <cellStyle name="Percentuale 2 4 2 3 2" xfId="2194"/>
    <cellStyle name="Percentuale 2 4 2 3 2 2" xfId="2195"/>
    <cellStyle name="Percentuale 2 4 2 3 2 2 2" xfId="2196"/>
    <cellStyle name="Percentuale 2 4 2 3 2 3" xfId="2197"/>
    <cellStyle name="Percentuale 2 4 2 3 2 3 2" xfId="2198"/>
    <cellStyle name="Percentuale 2 4 2 3 2 4" xfId="2199"/>
    <cellStyle name="Percentuale 2 4 2 3 3" xfId="2200"/>
    <cellStyle name="Percentuale 2 4 2 3 3 2" xfId="2201"/>
    <cellStyle name="Percentuale 2 4 2 3 3 2 2" xfId="2202"/>
    <cellStyle name="Percentuale 2 4 2 3 3 3" xfId="2203"/>
    <cellStyle name="Percentuale 2 4 2 3 4" xfId="2204"/>
    <cellStyle name="Percentuale 2 4 2 3 4 2" xfId="2205"/>
    <cellStyle name="Percentuale 2 4 2 3 5" xfId="2206"/>
    <cellStyle name="Percentuale 2 4 2 4" xfId="2207"/>
    <cellStyle name="Percentuale 2 4 2 4 2" xfId="2208"/>
    <cellStyle name="Percentuale 2 4 2 4 2 2" xfId="2209"/>
    <cellStyle name="Percentuale 2 4 2 4 2 2 2" xfId="2210"/>
    <cellStyle name="Percentuale 2 4 2 4 2 3" xfId="2211"/>
    <cellStyle name="Percentuale 2 4 2 4 3" xfId="2212"/>
    <cellStyle name="Percentuale 2 4 2 4 3 2" xfId="2213"/>
    <cellStyle name="Percentuale 2 4 2 4 4" xfId="2214"/>
    <cellStyle name="Percentuale 2 4 2 4 4 2" xfId="2215"/>
    <cellStyle name="Percentuale 2 4 2 4 5" xfId="2216"/>
    <cellStyle name="Percentuale 2 4 2 5" xfId="2217"/>
    <cellStyle name="Percentuale 2 4 2 5 2" xfId="2218"/>
    <cellStyle name="Percentuale 2 4 2 5 2 2" xfId="2219"/>
    <cellStyle name="Percentuale 2 4 2 5 3" xfId="2220"/>
    <cellStyle name="Percentuale 2 4 2 5 3 2" xfId="2221"/>
    <cellStyle name="Percentuale 2 4 2 5 4" xfId="2222"/>
    <cellStyle name="Percentuale 2 4 2 6" xfId="2223"/>
    <cellStyle name="Percentuale 2 4 2 6 2" xfId="2224"/>
    <cellStyle name="Percentuale 2 4 2 7" xfId="2225"/>
    <cellStyle name="Percentuale 2 4 2 7 2" xfId="2226"/>
    <cellStyle name="Percentuale 2 4 2 8" xfId="2227"/>
    <cellStyle name="Percentuale 2 4 2 8 2" xfId="2228"/>
    <cellStyle name="Percentuale 2 4 2 9" xfId="2229"/>
    <cellStyle name="Percentuale 2 4 3" xfId="2230"/>
    <cellStyle name="Percentuale 2 4 3 2" xfId="2231"/>
    <cellStyle name="Percentuale 2 4 3 2 2" xfId="2232"/>
    <cellStyle name="Percentuale 2 4 3 2 2 2" xfId="2233"/>
    <cellStyle name="Percentuale 2 4 3 2 2 2 2" xfId="2234"/>
    <cellStyle name="Percentuale 2 4 3 2 2 2 2 2" xfId="2235"/>
    <cellStyle name="Percentuale 2 4 3 2 2 2 3" xfId="2236"/>
    <cellStyle name="Percentuale 2 4 3 2 2 2 3 2" xfId="2237"/>
    <cellStyle name="Percentuale 2 4 3 2 2 2 4" xfId="2238"/>
    <cellStyle name="Percentuale 2 4 3 2 2 3" xfId="2239"/>
    <cellStyle name="Percentuale 2 4 3 2 2 3 2" xfId="2240"/>
    <cellStyle name="Percentuale 2 4 3 2 2 3 2 2" xfId="2241"/>
    <cellStyle name="Percentuale 2 4 3 2 2 3 3" xfId="2242"/>
    <cellStyle name="Percentuale 2 4 3 2 2 4" xfId="2243"/>
    <cellStyle name="Percentuale 2 4 3 2 2 4 2" xfId="2244"/>
    <cellStyle name="Percentuale 2 4 3 2 2 5" xfId="2245"/>
    <cellStyle name="Percentuale 2 4 3 2 3" xfId="2246"/>
    <cellStyle name="Percentuale 2 4 3 2 3 2" xfId="2247"/>
    <cellStyle name="Percentuale 2 4 3 2 3 2 2" xfId="2248"/>
    <cellStyle name="Percentuale 2 4 3 2 3 3" xfId="2249"/>
    <cellStyle name="Percentuale 2 4 3 2 3 3 2" xfId="2250"/>
    <cellStyle name="Percentuale 2 4 3 2 3 4" xfId="2251"/>
    <cellStyle name="Percentuale 2 4 3 2 4" xfId="2252"/>
    <cellStyle name="Percentuale 2 4 3 2 4 2" xfId="2253"/>
    <cellStyle name="Percentuale 2 4 3 2 4 2 2" xfId="2254"/>
    <cellStyle name="Percentuale 2 4 3 2 4 3" xfId="2255"/>
    <cellStyle name="Percentuale 2 4 3 2 5" xfId="2256"/>
    <cellStyle name="Percentuale 2 4 3 2 5 2" xfId="2257"/>
    <cellStyle name="Percentuale 2 4 3 2 6" xfId="2258"/>
    <cellStyle name="Percentuale 2 4 3 3" xfId="2259"/>
    <cellStyle name="Percentuale 2 4 3 3 2" xfId="2260"/>
    <cellStyle name="Percentuale 2 4 3 3 2 2" xfId="2261"/>
    <cellStyle name="Percentuale 2 4 3 3 2 2 2" xfId="2262"/>
    <cellStyle name="Percentuale 2 4 3 3 2 3" xfId="2263"/>
    <cellStyle name="Percentuale 2 4 3 3 2 3 2" xfId="2264"/>
    <cellStyle name="Percentuale 2 4 3 3 2 4" xfId="2265"/>
    <cellStyle name="Percentuale 2 4 3 3 3" xfId="2266"/>
    <cellStyle name="Percentuale 2 4 3 3 3 2" xfId="2267"/>
    <cellStyle name="Percentuale 2 4 3 3 3 2 2" xfId="2268"/>
    <cellStyle name="Percentuale 2 4 3 3 3 3" xfId="2269"/>
    <cellStyle name="Percentuale 2 4 3 3 4" xfId="2270"/>
    <cellStyle name="Percentuale 2 4 3 3 4 2" xfId="2271"/>
    <cellStyle name="Percentuale 2 4 3 3 5" xfId="2272"/>
    <cellStyle name="Percentuale 2 4 3 4" xfId="2273"/>
    <cellStyle name="Percentuale 2 4 3 4 2" xfId="2274"/>
    <cellStyle name="Percentuale 2 4 3 4 2 2" xfId="2275"/>
    <cellStyle name="Percentuale 2 4 3 4 3" xfId="2276"/>
    <cellStyle name="Percentuale 2 4 3 4 3 2" xfId="2277"/>
    <cellStyle name="Percentuale 2 4 3 4 4" xfId="2278"/>
    <cellStyle name="Percentuale 2 4 3 5" xfId="2279"/>
    <cellStyle name="Percentuale 2 4 3 5 2" xfId="2280"/>
    <cellStyle name="Percentuale 2 4 3 5 2 2" xfId="2281"/>
    <cellStyle name="Percentuale 2 4 3 5 3" xfId="2282"/>
    <cellStyle name="Percentuale 2 4 3 6" xfId="2283"/>
    <cellStyle name="Percentuale 2 4 3 6 2" xfId="2284"/>
    <cellStyle name="Percentuale 2 4 3 7" xfId="2285"/>
    <cellStyle name="Percentuale 2 4 4" xfId="2286"/>
    <cellStyle name="Percentuale 2 4 4 2" xfId="2287"/>
    <cellStyle name="Percentuale 2 4 4 2 2" xfId="2288"/>
    <cellStyle name="Percentuale 2 4 4 2 2 2" xfId="2289"/>
    <cellStyle name="Percentuale 2 4 4 2 2 2 2" xfId="2290"/>
    <cellStyle name="Percentuale 2 4 4 2 2 2 2 2" xfId="2291"/>
    <cellStyle name="Percentuale 2 4 4 2 2 2 3" xfId="2292"/>
    <cellStyle name="Percentuale 2 4 4 2 2 2 3 2" xfId="2293"/>
    <cellStyle name="Percentuale 2 4 4 2 2 2 4" xfId="2294"/>
    <cellStyle name="Percentuale 2 4 4 2 2 3" xfId="2295"/>
    <cellStyle name="Percentuale 2 4 4 2 2 3 2" xfId="2296"/>
    <cellStyle name="Percentuale 2 4 4 2 2 3 2 2" xfId="2297"/>
    <cellStyle name="Percentuale 2 4 4 2 2 3 3" xfId="2298"/>
    <cellStyle name="Percentuale 2 4 4 2 2 4" xfId="2299"/>
    <cellStyle name="Percentuale 2 4 4 2 2 4 2" xfId="2300"/>
    <cellStyle name="Percentuale 2 4 4 2 2 5" xfId="2301"/>
    <cellStyle name="Percentuale 2 4 4 2 3" xfId="2302"/>
    <cellStyle name="Percentuale 2 4 4 2 3 2" xfId="2303"/>
    <cellStyle name="Percentuale 2 4 4 2 3 2 2" xfId="2304"/>
    <cellStyle name="Percentuale 2 4 4 2 3 3" xfId="2305"/>
    <cellStyle name="Percentuale 2 4 4 2 3 3 2" xfId="2306"/>
    <cellStyle name="Percentuale 2 4 4 2 3 4" xfId="2307"/>
    <cellStyle name="Percentuale 2 4 4 2 4" xfId="2308"/>
    <cellStyle name="Percentuale 2 4 4 2 4 2" xfId="2309"/>
    <cellStyle name="Percentuale 2 4 4 2 4 2 2" xfId="2310"/>
    <cellStyle name="Percentuale 2 4 4 2 4 3" xfId="2311"/>
    <cellStyle name="Percentuale 2 4 4 2 5" xfId="2312"/>
    <cellStyle name="Percentuale 2 4 4 2 5 2" xfId="2313"/>
    <cellStyle name="Percentuale 2 4 4 2 6" xfId="2314"/>
    <cellStyle name="Percentuale 2 4 4 3" xfId="2315"/>
    <cellStyle name="Percentuale 2 4 4 3 2" xfId="2316"/>
    <cellStyle name="Percentuale 2 4 4 3 2 2" xfId="2317"/>
    <cellStyle name="Percentuale 2 4 4 3 2 2 2" xfId="2318"/>
    <cellStyle name="Percentuale 2 4 4 3 2 3" xfId="2319"/>
    <cellStyle name="Percentuale 2 4 4 3 2 3 2" xfId="2320"/>
    <cellStyle name="Percentuale 2 4 4 3 2 4" xfId="2321"/>
    <cellStyle name="Percentuale 2 4 4 3 3" xfId="2322"/>
    <cellStyle name="Percentuale 2 4 4 3 3 2" xfId="2323"/>
    <cellStyle name="Percentuale 2 4 4 3 3 2 2" xfId="2324"/>
    <cellStyle name="Percentuale 2 4 4 3 3 3" xfId="2325"/>
    <cellStyle name="Percentuale 2 4 4 3 4" xfId="2326"/>
    <cellStyle name="Percentuale 2 4 4 3 4 2" xfId="2327"/>
    <cellStyle name="Percentuale 2 4 4 3 5" xfId="2328"/>
    <cellStyle name="Percentuale 2 4 4 4" xfId="2329"/>
    <cellStyle name="Percentuale 2 4 4 4 2" xfId="2330"/>
    <cellStyle name="Percentuale 2 4 4 4 2 2" xfId="2331"/>
    <cellStyle name="Percentuale 2 4 4 4 3" xfId="2332"/>
    <cellStyle name="Percentuale 2 4 4 4 3 2" xfId="2333"/>
    <cellStyle name="Percentuale 2 4 4 4 4" xfId="2334"/>
    <cellStyle name="Percentuale 2 4 4 5" xfId="2335"/>
    <cellStyle name="Percentuale 2 4 4 5 2" xfId="2336"/>
    <cellStyle name="Percentuale 2 4 4 5 2 2" xfId="2337"/>
    <cellStyle name="Percentuale 2 4 4 5 3" xfId="2338"/>
    <cellStyle name="Percentuale 2 4 4 6" xfId="2339"/>
    <cellStyle name="Percentuale 2 4 4 6 2" xfId="2340"/>
    <cellStyle name="Percentuale 2 4 4 7" xfId="2341"/>
    <cellStyle name="Percentuale 2 4 5" xfId="2342"/>
    <cellStyle name="Percentuale 2 4 5 2" xfId="2343"/>
    <cellStyle name="Percentuale 2 4 5 2 2" xfId="2344"/>
    <cellStyle name="Percentuale 2 4 5 2 2 2" xfId="2345"/>
    <cellStyle name="Percentuale 2 4 5 2 2 2 2" xfId="2346"/>
    <cellStyle name="Percentuale 2 4 5 2 2 2 2 2" xfId="2347"/>
    <cellStyle name="Percentuale 2 4 5 2 2 2 3" xfId="2348"/>
    <cellStyle name="Percentuale 2 4 5 2 2 2 3 2" xfId="2349"/>
    <cellStyle name="Percentuale 2 4 5 2 2 2 4" xfId="2350"/>
    <cellStyle name="Percentuale 2 4 5 2 2 3" xfId="2351"/>
    <cellStyle name="Percentuale 2 4 5 2 2 3 2" xfId="2352"/>
    <cellStyle name="Percentuale 2 4 5 2 2 3 2 2" xfId="2353"/>
    <cellStyle name="Percentuale 2 4 5 2 2 3 3" xfId="2354"/>
    <cellStyle name="Percentuale 2 4 5 2 2 4" xfId="2355"/>
    <cellStyle name="Percentuale 2 4 5 2 2 4 2" xfId="2356"/>
    <cellStyle name="Percentuale 2 4 5 2 2 5" xfId="2357"/>
    <cellStyle name="Percentuale 2 4 5 2 3" xfId="2358"/>
    <cellStyle name="Percentuale 2 4 5 2 3 2" xfId="2359"/>
    <cellStyle name="Percentuale 2 4 5 2 3 2 2" xfId="2360"/>
    <cellStyle name="Percentuale 2 4 5 2 3 3" xfId="2361"/>
    <cellStyle name="Percentuale 2 4 5 2 3 3 2" xfId="2362"/>
    <cellStyle name="Percentuale 2 4 5 2 3 4" xfId="2363"/>
    <cellStyle name="Percentuale 2 4 5 2 4" xfId="2364"/>
    <cellStyle name="Percentuale 2 4 5 2 4 2" xfId="2365"/>
    <cellStyle name="Percentuale 2 4 5 2 4 2 2" xfId="2366"/>
    <cellStyle name="Percentuale 2 4 5 2 4 3" xfId="2367"/>
    <cellStyle name="Percentuale 2 4 5 2 5" xfId="2368"/>
    <cellStyle name="Percentuale 2 4 5 2 5 2" xfId="2369"/>
    <cellStyle name="Percentuale 2 4 5 2 6" xfId="2370"/>
    <cellStyle name="Percentuale 2 4 5 3" xfId="2371"/>
    <cellStyle name="Percentuale 2 4 5 3 2" xfId="2372"/>
    <cellStyle name="Percentuale 2 4 5 3 2 2" xfId="2373"/>
    <cellStyle name="Percentuale 2 4 5 3 2 2 2" xfId="2374"/>
    <cellStyle name="Percentuale 2 4 5 3 2 3" xfId="2375"/>
    <cellStyle name="Percentuale 2 4 5 3 2 3 2" xfId="2376"/>
    <cellStyle name="Percentuale 2 4 5 3 2 4" xfId="2377"/>
    <cellStyle name="Percentuale 2 4 5 3 3" xfId="2378"/>
    <cellStyle name="Percentuale 2 4 5 3 3 2" xfId="2379"/>
    <cellStyle name="Percentuale 2 4 5 3 3 2 2" xfId="2380"/>
    <cellStyle name="Percentuale 2 4 5 3 3 3" xfId="2381"/>
    <cellStyle name="Percentuale 2 4 5 3 4" xfId="2382"/>
    <cellStyle name="Percentuale 2 4 5 3 4 2" xfId="2383"/>
    <cellStyle name="Percentuale 2 4 5 3 5" xfId="2384"/>
    <cellStyle name="Percentuale 2 4 5 4" xfId="2385"/>
    <cellStyle name="Percentuale 2 4 5 4 2" xfId="2386"/>
    <cellStyle name="Percentuale 2 4 5 4 2 2" xfId="2387"/>
    <cellStyle name="Percentuale 2 4 5 4 3" xfId="2388"/>
    <cellStyle name="Percentuale 2 4 5 4 3 2" xfId="2389"/>
    <cellStyle name="Percentuale 2 4 5 4 4" xfId="2390"/>
    <cellStyle name="Percentuale 2 4 5 5" xfId="2391"/>
    <cellStyle name="Percentuale 2 4 5 5 2" xfId="2392"/>
    <cellStyle name="Percentuale 2 4 5 5 2 2" xfId="2393"/>
    <cellStyle name="Percentuale 2 4 5 5 3" xfId="2394"/>
    <cellStyle name="Percentuale 2 4 5 6" xfId="2395"/>
    <cellStyle name="Percentuale 2 4 5 6 2" xfId="2396"/>
    <cellStyle name="Percentuale 2 4 5 7" xfId="2397"/>
    <cellStyle name="Percentuale 2 4 6" xfId="2398"/>
    <cellStyle name="Percentuale 2 4 6 2" xfId="2399"/>
    <cellStyle name="Percentuale 2 4 6 2 2" xfId="2400"/>
    <cellStyle name="Percentuale 2 4 6 2 2 2" xfId="2401"/>
    <cellStyle name="Percentuale 2 4 6 2 2 2 2" xfId="2402"/>
    <cellStyle name="Percentuale 2 4 6 2 2 3" xfId="2403"/>
    <cellStyle name="Percentuale 2 4 6 2 2 3 2" xfId="2404"/>
    <cellStyle name="Percentuale 2 4 6 2 2 4" xfId="2405"/>
    <cellStyle name="Percentuale 2 4 6 2 3" xfId="2406"/>
    <cellStyle name="Percentuale 2 4 6 2 3 2" xfId="2407"/>
    <cellStyle name="Percentuale 2 4 6 2 3 2 2" xfId="2408"/>
    <cellStyle name="Percentuale 2 4 6 2 3 3" xfId="2409"/>
    <cellStyle name="Percentuale 2 4 6 2 4" xfId="2410"/>
    <cellStyle name="Percentuale 2 4 6 2 4 2" xfId="2411"/>
    <cellStyle name="Percentuale 2 4 6 2 5" xfId="2412"/>
    <cellStyle name="Percentuale 2 4 6 3" xfId="2413"/>
    <cellStyle name="Percentuale 2 4 6 3 2" xfId="2414"/>
    <cellStyle name="Percentuale 2 4 6 3 2 2" xfId="2415"/>
    <cellStyle name="Percentuale 2 4 6 3 3" xfId="2416"/>
    <cellStyle name="Percentuale 2 4 6 3 3 2" xfId="2417"/>
    <cellStyle name="Percentuale 2 4 6 3 4" xfId="2418"/>
    <cellStyle name="Percentuale 2 4 6 4" xfId="2419"/>
    <cellStyle name="Percentuale 2 4 6 4 2" xfId="2420"/>
    <cellStyle name="Percentuale 2 4 6 4 2 2" xfId="2421"/>
    <cellStyle name="Percentuale 2 4 6 4 3" xfId="2422"/>
    <cellStyle name="Percentuale 2 4 6 5" xfId="2423"/>
    <cellStyle name="Percentuale 2 4 6 5 2" xfId="2424"/>
    <cellStyle name="Percentuale 2 4 6 6" xfId="2425"/>
    <cellStyle name="Percentuale 2 4 7" xfId="2426"/>
    <cellStyle name="Percentuale 2 4 7 2" xfId="2427"/>
    <cellStyle name="Percentuale 2 4 7 2 2" xfId="2428"/>
    <cellStyle name="Percentuale 2 4 7 2 2 2" xfId="2429"/>
    <cellStyle name="Percentuale 2 4 7 2 3" xfId="2430"/>
    <cellStyle name="Percentuale 2 4 7 2 3 2" xfId="2431"/>
    <cellStyle name="Percentuale 2 4 7 2 4" xfId="2432"/>
    <cellStyle name="Percentuale 2 4 7 3" xfId="2433"/>
    <cellStyle name="Percentuale 2 4 7 3 2" xfId="2434"/>
    <cellStyle name="Percentuale 2 4 7 3 2 2" xfId="2435"/>
    <cellStyle name="Percentuale 2 4 7 3 3" xfId="2436"/>
    <cellStyle name="Percentuale 2 4 7 4" xfId="2437"/>
    <cellStyle name="Percentuale 2 4 7 4 2" xfId="2438"/>
    <cellStyle name="Percentuale 2 4 7 5" xfId="2439"/>
    <cellStyle name="Percentuale 2 4 8" xfId="2440"/>
    <cellStyle name="Percentuale 2 4 8 2" xfId="2441"/>
    <cellStyle name="Percentuale 2 4 8 2 2" xfId="2442"/>
    <cellStyle name="Percentuale 2 4 8 2 2 2" xfId="2443"/>
    <cellStyle name="Percentuale 2 4 8 2 3" xfId="2444"/>
    <cellStyle name="Percentuale 2 4 8 2 3 2" xfId="2445"/>
    <cellStyle name="Percentuale 2 4 8 2 4" xfId="2446"/>
    <cellStyle name="Percentuale 2 4 8 3" xfId="2447"/>
    <cellStyle name="Percentuale 2 4 8 3 2" xfId="2448"/>
    <cellStyle name="Percentuale 2 4 8 4" xfId="2449"/>
    <cellStyle name="Percentuale 2 4 8 4 2" xfId="2450"/>
    <cellStyle name="Percentuale 2 4 8 5" xfId="2451"/>
    <cellStyle name="Percentuale 2 4 9" xfId="2452"/>
    <cellStyle name="Percentuale 2 4 9 2" xfId="2453"/>
    <cellStyle name="Percentuale 2 4 9 2 2" xfId="2454"/>
    <cellStyle name="Percentuale 2 4 9 3" xfId="2455"/>
    <cellStyle name="Percentuale 2 4 9 3 2" xfId="2456"/>
    <cellStyle name="Percentuale 2 4 9 4" xfId="2457"/>
    <cellStyle name="Percentuale 3" xfId="2458"/>
    <cellStyle name="Percentuale 3 2" xfId="2459"/>
    <cellStyle name="Percentuale 3 2 2" xfId="2460"/>
    <cellStyle name="Percentuale 3 2 2 2" xfId="2461"/>
    <cellStyle name="Percentuale 3 2 3" xfId="2462"/>
    <cellStyle name="Percentuale 3 3" xfId="2463"/>
    <cellStyle name="Percentuale 4" xfId="2464"/>
    <cellStyle name="Percentuale 4 2" xfId="2465"/>
    <cellStyle name="Percentuale 5" xfId="2466"/>
    <cellStyle name="Percentuale 5 2" xfId="2467"/>
    <cellStyle name="Percentuale 5 2 2" xfId="2468"/>
    <cellStyle name="Percentuale 5 2 3" xfId="2469"/>
    <cellStyle name="Percentuale 5 3" xfId="2470"/>
    <cellStyle name="Percentuale 5 3 2" xfId="2471"/>
    <cellStyle name="Percentuale 5 3 3" xfId="2472"/>
    <cellStyle name="Percentuale 6" xfId="2473"/>
    <cellStyle name="Percentuale 6 2" xfId="2474"/>
    <cellStyle name="Percentuale 7" xfId="2475"/>
    <cellStyle name="Percentuale 7 10" xfId="2476"/>
    <cellStyle name="Percentuale 7 10 2" xfId="2477"/>
    <cellStyle name="Percentuale 7 10 2 2" xfId="2478"/>
    <cellStyle name="Percentuale 7 10 3" xfId="2479"/>
    <cellStyle name="Percentuale 7 10 3 2" xfId="2480"/>
    <cellStyle name="Percentuale 7 10 4" xfId="2481"/>
    <cellStyle name="Percentuale 7 11" xfId="2482"/>
    <cellStyle name="Percentuale 7 11 2" xfId="2483"/>
    <cellStyle name="Percentuale 7 12" xfId="2484"/>
    <cellStyle name="Percentuale 7 12 2" xfId="2485"/>
    <cellStyle name="Percentuale 7 13" xfId="2486"/>
    <cellStyle name="Percentuale 7 13 2" xfId="2487"/>
    <cellStyle name="Percentuale 7 14" xfId="2488"/>
    <cellStyle name="Percentuale 7 14 2" xfId="2489"/>
    <cellStyle name="Percentuale 7 15" xfId="2490"/>
    <cellStyle name="Percentuale 7 2" xfId="2491"/>
    <cellStyle name="Percentuale 7 2 2" xfId="2492"/>
    <cellStyle name="Percentuale 7 2 2 2" xfId="2493"/>
    <cellStyle name="Percentuale 7 2 2 2 2" xfId="2494"/>
    <cellStyle name="Percentuale 7 2 2 2 2 2" xfId="2495"/>
    <cellStyle name="Percentuale 7 2 2 2 2 2 2" xfId="2496"/>
    <cellStyle name="Percentuale 7 2 2 2 2 3" xfId="2497"/>
    <cellStyle name="Percentuale 7 2 2 2 2 3 2" xfId="2498"/>
    <cellStyle name="Percentuale 7 2 2 2 2 4" xfId="2499"/>
    <cellStyle name="Percentuale 7 2 2 2 3" xfId="2500"/>
    <cellStyle name="Percentuale 7 2 2 2 3 2" xfId="2501"/>
    <cellStyle name="Percentuale 7 2 2 2 3 2 2" xfId="2502"/>
    <cellStyle name="Percentuale 7 2 2 2 3 3" xfId="2503"/>
    <cellStyle name="Percentuale 7 2 2 2 4" xfId="2504"/>
    <cellStyle name="Percentuale 7 2 2 2 4 2" xfId="2505"/>
    <cellStyle name="Percentuale 7 2 2 2 5" xfId="2506"/>
    <cellStyle name="Percentuale 7 2 2 3" xfId="2507"/>
    <cellStyle name="Percentuale 7 2 2 3 2" xfId="2508"/>
    <cellStyle name="Percentuale 7 2 2 3 2 2" xfId="2509"/>
    <cellStyle name="Percentuale 7 2 2 3 3" xfId="2510"/>
    <cellStyle name="Percentuale 7 2 2 3 3 2" xfId="2511"/>
    <cellStyle name="Percentuale 7 2 2 3 4" xfId="2512"/>
    <cellStyle name="Percentuale 7 2 2 4" xfId="2513"/>
    <cellStyle name="Percentuale 7 2 2 4 2" xfId="2514"/>
    <cellStyle name="Percentuale 7 2 2 4 2 2" xfId="2515"/>
    <cellStyle name="Percentuale 7 2 2 4 3" xfId="2516"/>
    <cellStyle name="Percentuale 7 2 2 5" xfId="2517"/>
    <cellStyle name="Percentuale 7 2 2 5 2" xfId="2518"/>
    <cellStyle name="Percentuale 7 2 2 6" xfId="2519"/>
    <cellStyle name="Percentuale 7 2 3" xfId="2520"/>
    <cellStyle name="Percentuale 7 2 3 2" xfId="2521"/>
    <cellStyle name="Percentuale 7 2 3 2 2" xfId="2522"/>
    <cellStyle name="Percentuale 7 2 3 2 2 2" xfId="2523"/>
    <cellStyle name="Percentuale 7 2 3 2 3" xfId="2524"/>
    <cellStyle name="Percentuale 7 2 3 2 3 2" xfId="2525"/>
    <cellStyle name="Percentuale 7 2 3 2 4" xfId="2526"/>
    <cellStyle name="Percentuale 7 2 3 3" xfId="2527"/>
    <cellStyle name="Percentuale 7 2 3 3 2" xfId="2528"/>
    <cellStyle name="Percentuale 7 2 3 3 2 2" xfId="2529"/>
    <cellStyle name="Percentuale 7 2 3 3 3" xfId="2530"/>
    <cellStyle name="Percentuale 7 2 3 4" xfId="2531"/>
    <cellStyle name="Percentuale 7 2 3 4 2" xfId="2532"/>
    <cellStyle name="Percentuale 7 2 3 5" xfId="2533"/>
    <cellStyle name="Percentuale 7 2 4" xfId="2534"/>
    <cellStyle name="Percentuale 7 2 4 2" xfId="2535"/>
    <cellStyle name="Percentuale 7 2 4 2 2" xfId="2536"/>
    <cellStyle name="Percentuale 7 2 4 2 2 2" xfId="2537"/>
    <cellStyle name="Percentuale 7 2 4 2 3" xfId="2538"/>
    <cellStyle name="Percentuale 7 2 4 3" xfId="2539"/>
    <cellStyle name="Percentuale 7 2 4 3 2" xfId="2540"/>
    <cellStyle name="Percentuale 7 2 4 4" xfId="2541"/>
    <cellStyle name="Percentuale 7 2 4 4 2" xfId="2542"/>
    <cellStyle name="Percentuale 7 2 4 5" xfId="2543"/>
    <cellStyle name="Percentuale 7 2 5" xfId="2544"/>
    <cellStyle name="Percentuale 7 2 5 2" xfId="2545"/>
    <cellStyle name="Percentuale 7 2 5 2 2" xfId="2546"/>
    <cellStyle name="Percentuale 7 2 5 3" xfId="2547"/>
    <cellStyle name="Percentuale 7 2 5 3 2" xfId="2548"/>
    <cellStyle name="Percentuale 7 2 5 4" xfId="2549"/>
    <cellStyle name="Percentuale 7 2 6" xfId="2550"/>
    <cellStyle name="Percentuale 7 2 6 2" xfId="2551"/>
    <cellStyle name="Percentuale 7 2 7" xfId="2552"/>
    <cellStyle name="Percentuale 7 2 7 2" xfId="2553"/>
    <cellStyle name="Percentuale 7 2 8" xfId="2554"/>
    <cellStyle name="Percentuale 7 2 8 2" xfId="2555"/>
    <cellStyle name="Percentuale 7 2 9" xfId="2556"/>
    <cellStyle name="Percentuale 7 3" xfId="2557"/>
    <cellStyle name="Percentuale 7 3 2" xfId="2558"/>
    <cellStyle name="Percentuale 7 3 2 2" xfId="2559"/>
    <cellStyle name="Percentuale 7 3 2 2 2" xfId="2560"/>
    <cellStyle name="Percentuale 7 3 2 2 2 2" xfId="2561"/>
    <cellStyle name="Percentuale 7 3 2 2 2 2 2" xfId="2562"/>
    <cellStyle name="Percentuale 7 3 2 2 2 3" xfId="2563"/>
    <cellStyle name="Percentuale 7 3 2 2 2 3 2" xfId="2564"/>
    <cellStyle name="Percentuale 7 3 2 2 2 4" xfId="2565"/>
    <cellStyle name="Percentuale 7 3 2 2 3" xfId="2566"/>
    <cellStyle name="Percentuale 7 3 2 2 3 2" xfId="2567"/>
    <cellStyle name="Percentuale 7 3 2 2 3 2 2" xfId="2568"/>
    <cellStyle name="Percentuale 7 3 2 2 3 3" xfId="2569"/>
    <cellStyle name="Percentuale 7 3 2 2 4" xfId="2570"/>
    <cellStyle name="Percentuale 7 3 2 2 4 2" xfId="2571"/>
    <cellStyle name="Percentuale 7 3 2 2 5" xfId="2572"/>
    <cellStyle name="Percentuale 7 3 2 3" xfId="2573"/>
    <cellStyle name="Percentuale 7 3 2 3 2" xfId="2574"/>
    <cellStyle name="Percentuale 7 3 2 3 2 2" xfId="2575"/>
    <cellStyle name="Percentuale 7 3 2 3 3" xfId="2576"/>
    <cellStyle name="Percentuale 7 3 2 3 3 2" xfId="2577"/>
    <cellStyle name="Percentuale 7 3 2 3 4" xfId="2578"/>
    <cellStyle name="Percentuale 7 3 2 4" xfId="2579"/>
    <cellStyle name="Percentuale 7 3 2 4 2" xfId="2580"/>
    <cellStyle name="Percentuale 7 3 2 4 2 2" xfId="2581"/>
    <cellStyle name="Percentuale 7 3 2 4 3" xfId="2582"/>
    <cellStyle name="Percentuale 7 3 2 5" xfId="2583"/>
    <cellStyle name="Percentuale 7 3 2 5 2" xfId="2584"/>
    <cellStyle name="Percentuale 7 3 2 6" xfId="2585"/>
    <cellStyle name="Percentuale 7 3 3" xfId="2586"/>
    <cellStyle name="Percentuale 7 3 3 2" xfId="2587"/>
    <cellStyle name="Percentuale 7 3 3 2 2" xfId="2588"/>
    <cellStyle name="Percentuale 7 3 3 2 2 2" xfId="2589"/>
    <cellStyle name="Percentuale 7 3 3 2 3" xfId="2590"/>
    <cellStyle name="Percentuale 7 3 3 2 3 2" xfId="2591"/>
    <cellStyle name="Percentuale 7 3 3 2 4" xfId="2592"/>
    <cellStyle name="Percentuale 7 3 3 3" xfId="2593"/>
    <cellStyle name="Percentuale 7 3 3 3 2" xfId="2594"/>
    <cellStyle name="Percentuale 7 3 3 3 2 2" xfId="2595"/>
    <cellStyle name="Percentuale 7 3 3 3 3" xfId="2596"/>
    <cellStyle name="Percentuale 7 3 3 4" xfId="2597"/>
    <cellStyle name="Percentuale 7 3 3 4 2" xfId="2598"/>
    <cellStyle name="Percentuale 7 3 3 5" xfId="2599"/>
    <cellStyle name="Percentuale 7 3 4" xfId="2600"/>
    <cellStyle name="Percentuale 7 3 4 2" xfId="2601"/>
    <cellStyle name="Percentuale 7 3 4 2 2" xfId="2602"/>
    <cellStyle name="Percentuale 7 3 4 3" xfId="2603"/>
    <cellStyle name="Percentuale 7 3 4 3 2" xfId="2604"/>
    <cellStyle name="Percentuale 7 3 4 4" xfId="2605"/>
    <cellStyle name="Percentuale 7 3 5" xfId="2606"/>
    <cellStyle name="Percentuale 7 3 5 2" xfId="2607"/>
    <cellStyle name="Percentuale 7 3 5 2 2" xfId="2608"/>
    <cellStyle name="Percentuale 7 3 5 3" xfId="2609"/>
    <cellStyle name="Percentuale 7 3 6" xfId="2610"/>
    <cellStyle name="Percentuale 7 3 6 2" xfId="2611"/>
    <cellStyle name="Percentuale 7 3 7" xfId="2612"/>
    <cellStyle name="Percentuale 7 4" xfId="2613"/>
    <cellStyle name="Percentuale 7 4 2" xfId="2614"/>
    <cellStyle name="Percentuale 7 4 2 2" xfId="2615"/>
    <cellStyle name="Percentuale 7 4 2 2 2" xfId="2616"/>
    <cellStyle name="Percentuale 7 4 2 2 2 2" xfId="2617"/>
    <cellStyle name="Percentuale 7 4 2 2 2 2 2" xfId="2618"/>
    <cellStyle name="Percentuale 7 4 2 2 2 3" xfId="2619"/>
    <cellStyle name="Percentuale 7 4 2 2 2 3 2" xfId="2620"/>
    <cellStyle name="Percentuale 7 4 2 2 2 4" xfId="2621"/>
    <cellStyle name="Percentuale 7 4 2 2 3" xfId="2622"/>
    <cellStyle name="Percentuale 7 4 2 2 3 2" xfId="2623"/>
    <cellStyle name="Percentuale 7 4 2 2 3 2 2" xfId="2624"/>
    <cellStyle name="Percentuale 7 4 2 2 3 3" xfId="2625"/>
    <cellStyle name="Percentuale 7 4 2 2 4" xfId="2626"/>
    <cellStyle name="Percentuale 7 4 2 2 4 2" xfId="2627"/>
    <cellStyle name="Percentuale 7 4 2 2 5" xfId="2628"/>
    <cellStyle name="Percentuale 7 4 2 3" xfId="2629"/>
    <cellStyle name="Percentuale 7 4 2 3 2" xfId="2630"/>
    <cellStyle name="Percentuale 7 4 2 3 2 2" xfId="2631"/>
    <cellStyle name="Percentuale 7 4 2 3 3" xfId="2632"/>
    <cellStyle name="Percentuale 7 4 2 3 3 2" xfId="2633"/>
    <cellStyle name="Percentuale 7 4 2 3 4" xfId="2634"/>
    <cellStyle name="Percentuale 7 4 2 4" xfId="2635"/>
    <cellStyle name="Percentuale 7 4 2 4 2" xfId="2636"/>
    <cellStyle name="Percentuale 7 4 2 4 2 2" xfId="2637"/>
    <cellStyle name="Percentuale 7 4 2 4 3" xfId="2638"/>
    <cellStyle name="Percentuale 7 4 2 5" xfId="2639"/>
    <cellStyle name="Percentuale 7 4 2 5 2" xfId="2640"/>
    <cellStyle name="Percentuale 7 4 2 6" xfId="2641"/>
    <cellStyle name="Percentuale 7 4 3" xfId="2642"/>
    <cellStyle name="Percentuale 7 4 3 2" xfId="2643"/>
    <cellStyle name="Percentuale 7 4 3 2 2" xfId="2644"/>
    <cellStyle name="Percentuale 7 4 3 2 2 2" xfId="2645"/>
    <cellStyle name="Percentuale 7 4 3 2 3" xfId="2646"/>
    <cellStyle name="Percentuale 7 4 3 2 3 2" xfId="2647"/>
    <cellStyle name="Percentuale 7 4 3 2 4" xfId="2648"/>
    <cellStyle name="Percentuale 7 4 3 3" xfId="2649"/>
    <cellStyle name="Percentuale 7 4 3 3 2" xfId="2650"/>
    <cellStyle name="Percentuale 7 4 3 3 2 2" xfId="2651"/>
    <cellStyle name="Percentuale 7 4 3 3 3" xfId="2652"/>
    <cellStyle name="Percentuale 7 4 3 4" xfId="2653"/>
    <cellStyle name="Percentuale 7 4 3 4 2" xfId="2654"/>
    <cellStyle name="Percentuale 7 4 3 5" xfId="2655"/>
    <cellStyle name="Percentuale 7 4 4" xfId="2656"/>
    <cellStyle name="Percentuale 7 4 4 2" xfId="2657"/>
    <cellStyle name="Percentuale 7 4 4 2 2" xfId="2658"/>
    <cellStyle name="Percentuale 7 4 4 3" xfId="2659"/>
    <cellStyle name="Percentuale 7 4 4 3 2" xfId="2660"/>
    <cellStyle name="Percentuale 7 4 4 4" xfId="2661"/>
    <cellStyle name="Percentuale 7 4 5" xfId="2662"/>
    <cellStyle name="Percentuale 7 4 5 2" xfId="2663"/>
    <cellStyle name="Percentuale 7 4 5 2 2" xfId="2664"/>
    <cellStyle name="Percentuale 7 4 5 3" xfId="2665"/>
    <cellStyle name="Percentuale 7 4 6" xfId="2666"/>
    <cellStyle name="Percentuale 7 4 6 2" xfId="2667"/>
    <cellStyle name="Percentuale 7 4 7" xfId="2668"/>
    <cellStyle name="Percentuale 7 5" xfId="2669"/>
    <cellStyle name="Percentuale 7 5 2" xfId="2670"/>
    <cellStyle name="Percentuale 7 5 2 2" xfId="2671"/>
    <cellStyle name="Percentuale 7 5 2 2 2" xfId="2672"/>
    <cellStyle name="Percentuale 7 5 2 2 2 2" xfId="2673"/>
    <cellStyle name="Percentuale 7 5 2 2 2 2 2" xfId="2674"/>
    <cellStyle name="Percentuale 7 5 2 2 2 3" xfId="2675"/>
    <cellStyle name="Percentuale 7 5 2 2 2 3 2" xfId="2676"/>
    <cellStyle name="Percentuale 7 5 2 2 2 4" xfId="2677"/>
    <cellStyle name="Percentuale 7 5 2 2 3" xfId="2678"/>
    <cellStyle name="Percentuale 7 5 2 2 3 2" xfId="2679"/>
    <cellStyle name="Percentuale 7 5 2 2 3 2 2" xfId="2680"/>
    <cellStyle name="Percentuale 7 5 2 2 3 3" xfId="2681"/>
    <cellStyle name="Percentuale 7 5 2 2 4" xfId="2682"/>
    <cellStyle name="Percentuale 7 5 2 2 4 2" xfId="2683"/>
    <cellStyle name="Percentuale 7 5 2 2 5" xfId="2684"/>
    <cellStyle name="Percentuale 7 5 2 3" xfId="2685"/>
    <cellStyle name="Percentuale 7 5 2 3 2" xfId="2686"/>
    <cellStyle name="Percentuale 7 5 2 3 2 2" xfId="2687"/>
    <cellStyle name="Percentuale 7 5 2 3 3" xfId="2688"/>
    <cellStyle name="Percentuale 7 5 2 3 3 2" xfId="2689"/>
    <cellStyle name="Percentuale 7 5 2 3 4" xfId="2690"/>
    <cellStyle name="Percentuale 7 5 2 4" xfId="2691"/>
    <cellStyle name="Percentuale 7 5 2 4 2" xfId="2692"/>
    <cellStyle name="Percentuale 7 5 2 4 2 2" xfId="2693"/>
    <cellStyle name="Percentuale 7 5 2 4 3" xfId="2694"/>
    <cellStyle name="Percentuale 7 5 2 5" xfId="2695"/>
    <cellStyle name="Percentuale 7 5 2 5 2" xfId="2696"/>
    <cellStyle name="Percentuale 7 5 2 6" xfId="2697"/>
    <cellStyle name="Percentuale 7 5 3" xfId="2698"/>
    <cellStyle name="Percentuale 7 5 3 2" xfId="2699"/>
    <cellStyle name="Percentuale 7 5 3 2 2" xfId="2700"/>
    <cellStyle name="Percentuale 7 5 3 2 2 2" xfId="2701"/>
    <cellStyle name="Percentuale 7 5 3 2 3" xfId="2702"/>
    <cellStyle name="Percentuale 7 5 3 2 3 2" xfId="2703"/>
    <cellStyle name="Percentuale 7 5 3 2 4" xfId="2704"/>
    <cellStyle name="Percentuale 7 5 3 3" xfId="2705"/>
    <cellStyle name="Percentuale 7 5 3 3 2" xfId="2706"/>
    <cellStyle name="Percentuale 7 5 3 3 2 2" xfId="2707"/>
    <cellStyle name="Percentuale 7 5 3 3 3" xfId="2708"/>
    <cellStyle name="Percentuale 7 5 3 4" xfId="2709"/>
    <cellStyle name="Percentuale 7 5 3 4 2" xfId="2710"/>
    <cellStyle name="Percentuale 7 5 3 5" xfId="2711"/>
    <cellStyle name="Percentuale 7 5 4" xfId="2712"/>
    <cellStyle name="Percentuale 7 5 4 2" xfId="2713"/>
    <cellStyle name="Percentuale 7 5 4 2 2" xfId="2714"/>
    <cellStyle name="Percentuale 7 5 4 3" xfId="2715"/>
    <cellStyle name="Percentuale 7 5 4 3 2" xfId="2716"/>
    <cellStyle name="Percentuale 7 5 4 4" xfId="2717"/>
    <cellStyle name="Percentuale 7 5 5" xfId="2718"/>
    <cellStyle name="Percentuale 7 5 5 2" xfId="2719"/>
    <cellStyle name="Percentuale 7 5 5 2 2" xfId="2720"/>
    <cellStyle name="Percentuale 7 5 5 3" xfId="2721"/>
    <cellStyle name="Percentuale 7 5 6" xfId="2722"/>
    <cellStyle name="Percentuale 7 5 6 2" xfId="2723"/>
    <cellStyle name="Percentuale 7 5 7" xfId="2724"/>
    <cellStyle name="Percentuale 7 6" xfId="2725"/>
    <cellStyle name="Percentuale 7 6 2" xfId="2726"/>
    <cellStyle name="Percentuale 7 6 2 2" xfId="2727"/>
    <cellStyle name="Percentuale 7 6 2 2 2" xfId="2728"/>
    <cellStyle name="Percentuale 7 6 2 2 2 2" xfId="2729"/>
    <cellStyle name="Percentuale 7 6 2 2 3" xfId="2730"/>
    <cellStyle name="Percentuale 7 6 2 2 3 2" xfId="2731"/>
    <cellStyle name="Percentuale 7 6 2 2 4" xfId="2732"/>
    <cellStyle name="Percentuale 7 6 2 3" xfId="2733"/>
    <cellStyle name="Percentuale 7 6 2 3 2" xfId="2734"/>
    <cellStyle name="Percentuale 7 6 2 3 2 2" xfId="2735"/>
    <cellStyle name="Percentuale 7 6 2 3 3" xfId="2736"/>
    <cellStyle name="Percentuale 7 6 2 4" xfId="2737"/>
    <cellStyle name="Percentuale 7 6 2 4 2" xfId="2738"/>
    <cellStyle name="Percentuale 7 6 2 5" xfId="2739"/>
    <cellStyle name="Percentuale 7 6 3" xfId="2740"/>
    <cellStyle name="Percentuale 7 6 3 2" xfId="2741"/>
    <cellStyle name="Percentuale 7 6 3 2 2" xfId="2742"/>
    <cellStyle name="Percentuale 7 6 3 3" xfId="2743"/>
    <cellStyle name="Percentuale 7 6 3 3 2" xfId="2744"/>
    <cellStyle name="Percentuale 7 6 3 4" xfId="2745"/>
    <cellStyle name="Percentuale 7 6 4" xfId="2746"/>
    <cellStyle name="Percentuale 7 6 4 2" xfId="2747"/>
    <cellStyle name="Percentuale 7 6 4 2 2" xfId="2748"/>
    <cellStyle name="Percentuale 7 6 4 3" xfId="2749"/>
    <cellStyle name="Percentuale 7 6 5" xfId="2750"/>
    <cellStyle name="Percentuale 7 6 5 2" xfId="2751"/>
    <cellStyle name="Percentuale 7 6 6" xfId="2752"/>
    <cellStyle name="Percentuale 7 7" xfId="2753"/>
    <cellStyle name="Percentuale 7 7 2" xfId="2754"/>
    <cellStyle name="Percentuale 7 7 2 2" xfId="2755"/>
    <cellStyle name="Percentuale 7 7 2 2 2" xfId="2756"/>
    <cellStyle name="Percentuale 7 7 2 3" xfId="2757"/>
    <cellStyle name="Percentuale 7 7 2 3 2" xfId="2758"/>
    <cellStyle name="Percentuale 7 7 2 4" xfId="2759"/>
    <cellStyle name="Percentuale 7 7 3" xfId="2760"/>
    <cellStyle name="Percentuale 7 7 3 2" xfId="2761"/>
    <cellStyle name="Percentuale 7 7 3 2 2" xfId="2762"/>
    <cellStyle name="Percentuale 7 7 3 3" xfId="2763"/>
    <cellStyle name="Percentuale 7 7 4" xfId="2764"/>
    <cellStyle name="Percentuale 7 7 4 2" xfId="2765"/>
    <cellStyle name="Percentuale 7 7 5" xfId="2766"/>
    <cellStyle name="Percentuale 7 8" xfId="2767"/>
    <cellStyle name="Percentuale 7 8 2" xfId="2768"/>
    <cellStyle name="Percentuale 7 8 2 2" xfId="2769"/>
    <cellStyle name="Percentuale 7 8 2 2 2" xfId="2770"/>
    <cellStyle name="Percentuale 7 8 2 3" xfId="2771"/>
    <cellStyle name="Percentuale 7 8 2 3 2" xfId="2772"/>
    <cellStyle name="Percentuale 7 8 2 4" xfId="2773"/>
    <cellStyle name="Percentuale 7 8 3" xfId="2774"/>
    <cellStyle name="Percentuale 7 8 3 2" xfId="2775"/>
    <cellStyle name="Percentuale 7 8 4" xfId="2776"/>
    <cellStyle name="Percentuale 7 8 4 2" xfId="2777"/>
    <cellStyle name="Percentuale 7 8 5" xfId="2778"/>
    <cellStyle name="Percentuale 7 9" xfId="2779"/>
    <cellStyle name="Percentuale 7 9 2" xfId="2780"/>
    <cellStyle name="Percentuale 7 9 2 2" xfId="2781"/>
    <cellStyle name="Percentuale 7 9 3" xfId="2782"/>
    <cellStyle name="Percentuale 7 9 3 2" xfId="2783"/>
    <cellStyle name="Percentuale 7 9 4" xfId="2784"/>
    <cellStyle name="Percentuale 8" xfId="2785"/>
    <cellStyle name="Percentuale 8 2" xfId="2786"/>
    <cellStyle name="Percentuale 8 3" xfId="2787"/>
    <cellStyle name="Percentuale 8 3 2" xfId="2788"/>
    <cellStyle name="Percentuale 9" xfId="2789"/>
    <cellStyle name="Percentuale 9 2" xfId="2790"/>
    <cellStyle name="Percentuale 9 2 2" xfId="2791"/>
    <cellStyle name="Percentuale 9 2 3" xfId="2792"/>
    <cellStyle name="Percentuale 9 3" xfId="2793"/>
    <cellStyle name="Percentuale 9 4" xfId="2794"/>
    <cellStyle name="Percentuale 9 5" xfId="2795"/>
    <cellStyle name="SAPBEXstdItem" xfId="2796"/>
    <cellStyle name="Stile 1" xfId="2797"/>
    <cellStyle name="Stile 1 2" xfId="2798"/>
    <cellStyle name="Stile 1 2 2" xfId="2799"/>
    <cellStyle name="Stile 1 2 2 2" xfId="2800"/>
    <cellStyle name="Stile 1 2 3" xfId="2801"/>
    <cellStyle name="Stile 1 2 4" xfId="2802"/>
    <cellStyle name="Stile 1 3" xfId="2803"/>
    <cellStyle name="Stile 1 3 2" xfId="2804"/>
    <cellStyle name="Stile 1 4" xfId="2805"/>
    <cellStyle name="Stile 1 4 2" xfId="2806"/>
    <cellStyle name="Stile 1 4 2 2" xfId="2807"/>
    <cellStyle name="Stile 1 4 3" xfId="2808"/>
    <cellStyle name="Stile 2" xfId="2809"/>
    <cellStyle name="Testo avviso 2" xfId="2810"/>
    <cellStyle name="Testo avviso 2 2" xfId="2811"/>
    <cellStyle name="Testo avviso 3" xfId="2812"/>
    <cellStyle name="Testo descrittivo 2" xfId="2813"/>
    <cellStyle name="Testo descrittivo 2 2" xfId="2814"/>
    <cellStyle name="Testo descrittivo 3" xfId="2815"/>
    <cellStyle name="Title" xfId="2816"/>
    <cellStyle name="Titolo 1 2" xfId="2817"/>
    <cellStyle name="Titolo 1 2 2" xfId="2818"/>
    <cellStyle name="Titolo 1 3" xfId="2819"/>
    <cellStyle name="Titolo 2 2" xfId="2820"/>
    <cellStyle name="Titolo 2 2 2" xfId="2821"/>
    <cellStyle name="Titolo 2 3" xfId="2822"/>
    <cellStyle name="Titolo 2 4" xfId="2823"/>
    <cellStyle name="Titolo 2 5" xfId="2824"/>
    <cellStyle name="Titolo 2 6" xfId="2825"/>
    <cellStyle name="Titolo 3 2" xfId="2826"/>
    <cellStyle name="Titolo 3 2 2" xfId="2827"/>
    <cellStyle name="Titolo 3 2 3" xfId="2828"/>
    <cellStyle name="Titolo 3 3" xfId="2829"/>
    <cellStyle name="Titolo 3 4" xfId="2830"/>
    <cellStyle name="Titolo 3 5" xfId="2831"/>
    <cellStyle name="Titolo 3 6" xfId="2832"/>
    <cellStyle name="Titolo 3 7" xfId="2833"/>
    <cellStyle name="Titolo 4 2" xfId="2834"/>
    <cellStyle name="Titolo 4 2 2" xfId="2835"/>
    <cellStyle name="Titolo 4 3" xfId="2836"/>
    <cellStyle name="Titolo 5" xfId="2837"/>
    <cellStyle name="Titolo 5 2" xfId="2838"/>
    <cellStyle name="Titolo 6" xfId="2839"/>
    <cellStyle name="Total" xfId="2840"/>
    <cellStyle name="Totale 2" xfId="2841"/>
    <cellStyle name="Totale 2 2" xfId="2842"/>
    <cellStyle name="Totale 3" xfId="2843"/>
    <cellStyle name="Valore non valido 2" xfId="2844"/>
    <cellStyle name="Valore non valido 2 2" xfId="2845"/>
    <cellStyle name="Valore non valido 3" xfId="2846"/>
    <cellStyle name="Valore non valido 4" xfId="2847"/>
    <cellStyle name="Valore non valido 5" xfId="2848"/>
    <cellStyle name="Valore non valido 6" xfId="2849"/>
    <cellStyle name="Valore valido 2" xfId="2850"/>
    <cellStyle name="Valore valido 2 2" xfId="2851"/>
    <cellStyle name="Valore valido 3" xfId="2852"/>
    <cellStyle name="Valore valido 4" xfId="2853"/>
    <cellStyle name="Valore valido 5" xfId="2854"/>
    <cellStyle name="Valore valido 6" xfId="2855"/>
    <cellStyle name="Valuta (0)_0697co" xfId="2856"/>
    <cellStyle name="Valuta 10" xfId="2857"/>
    <cellStyle name="Valuta 11" xfId="2858"/>
    <cellStyle name="Valuta 12" xfId="2859"/>
    <cellStyle name="Valuta 13" xfId="2860"/>
    <cellStyle name="Valuta 14" xfId="2861"/>
    <cellStyle name="Valuta 15" xfId="2862"/>
    <cellStyle name="Valuta 15 2" xfId="2863"/>
    <cellStyle name="Valuta 16" xfId="2864"/>
    <cellStyle name="Valuta 16 2" xfId="2865"/>
    <cellStyle name="Valuta 17" xfId="2866"/>
    <cellStyle name="Valuta 17 2" xfId="2867"/>
    <cellStyle name="Valuta 18" xfId="2868"/>
    <cellStyle name="Valuta 19" xfId="2869"/>
    <cellStyle name="Valuta 2" xfId="2870"/>
    <cellStyle name="Valuta 2 2" xfId="2871"/>
    <cellStyle name="Valuta 2 2 2" xfId="2872"/>
    <cellStyle name="Valuta 2 2 2 2" xfId="2873"/>
    <cellStyle name="Valuta 2 2 2 2 2" xfId="2874"/>
    <cellStyle name="Valuta 2 2 2 2 2 2" xfId="2875"/>
    <cellStyle name="Valuta 2 2 2 2 3" xfId="2876"/>
    <cellStyle name="Valuta 2 2 2 3" xfId="2877"/>
    <cellStyle name="Valuta 2 2 2 3 2" xfId="2878"/>
    <cellStyle name="Valuta 2 2 2 4" xfId="2879"/>
    <cellStyle name="Valuta 2 2 3" xfId="2880"/>
    <cellStyle name="Valuta 2 2 3 2" xfId="2881"/>
    <cellStyle name="Valuta 2 2 3 2 2" xfId="2882"/>
    <cellStyle name="Valuta 2 2 3 3" xfId="2883"/>
    <cellStyle name="Valuta 2 3" xfId="2884"/>
    <cellStyle name="Valuta 2 3 2" xfId="2885"/>
    <cellStyle name="Valuta 2 3 2 2" xfId="2886"/>
    <cellStyle name="Valuta 2 3 2 2 2" xfId="2887"/>
    <cellStyle name="Valuta 2 3 2 3" xfId="2888"/>
    <cellStyle name="Valuta 2 4" xfId="2889"/>
    <cellStyle name="Valuta 2 4 2" xfId="2890"/>
    <cellStyle name="Valuta 2 4 2 2" xfId="2891"/>
    <cellStyle name="Valuta 2 4 2 2 2" xfId="2892"/>
    <cellStyle name="Valuta 2 4 2 3" xfId="2893"/>
    <cellStyle name="Valuta 2 4 3" xfId="2894"/>
    <cellStyle name="Valuta 2 4 3 2" xfId="2895"/>
    <cellStyle name="Valuta 2 4 4" xfId="2896"/>
    <cellStyle name="Valuta 2 4 4 2" xfId="2897"/>
    <cellStyle name="Valuta 2 4 5" xfId="2898"/>
    <cellStyle name="Valuta 2 5" xfId="2899"/>
    <cellStyle name="Valuta 2 5 2" xfId="2900"/>
    <cellStyle name="Valuta 2 5 2 2" xfId="2901"/>
    <cellStyle name="Valuta 2 5 3" xfId="2902"/>
    <cellStyle name="Valuta 2 6" xfId="2903"/>
    <cellStyle name="Valuta 2 7" xfId="2904"/>
    <cellStyle name="Valuta 2 7 2" xfId="2905"/>
    <cellStyle name="Valuta 2 8" xfId="2906"/>
    <cellStyle name="Valuta 2 8 2" xfId="2907"/>
    <cellStyle name="Valuta 20" xfId="2908"/>
    <cellStyle name="Valuta 21" xfId="2909"/>
    <cellStyle name="Valuta 22" xfId="2910"/>
    <cellStyle name="Valuta 23" xfId="2911"/>
    <cellStyle name="Valuta 24" xfId="2912"/>
    <cellStyle name="Valuta 25" xfId="2913"/>
    <cellStyle name="Valuta 26" xfId="2914"/>
    <cellStyle name="Valuta 27" xfId="2915"/>
    <cellStyle name="Valuta 28" xfId="2916"/>
    <cellStyle name="Valuta 29" xfId="2917"/>
    <cellStyle name="Valuta 3" xfId="2918"/>
    <cellStyle name="Valuta 3 2" xfId="2919"/>
    <cellStyle name="Valuta 3 2 2" xfId="2920"/>
    <cellStyle name="Valuta 3 3" xfId="2921"/>
    <cellStyle name="Valuta 30" xfId="2922"/>
    <cellStyle name="Valuta 31" xfId="2923"/>
    <cellStyle name="Valuta 32" xfId="2924"/>
    <cellStyle name="Valuta 33" xfId="2925"/>
    <cellStyle name="Valuta 34" xfId="2926"/>
    <cellStyle name="Valuta 35" xfId="2927"/>
    <cellStyle name="Valuta 36" xfId="2928"/>
    <cellStyle name="Valuta 37" xfId="2929"/>
    <cellStyle name="Valuta 38" xfId="2930"/>
    <cellStyle name="Valuta 39" xfId="2931"/>
    <cellStyle name="Valuta 4" xfId="2932"/>
    <cellStyle name="Valuta 4 2" xfId="2933"/>
    <cellStyle name="Valuta 40" xfId="2934"/>
    <cellStyle name="Valuta 41" xfId="2935"/>
    <cellStyle name="Valuta 42" xfId="2936"/>
    <cellStyle name="Valuta 43" xfId="2937"/>
    <cellStyle name="Valuta 44" xfId="2938"/>
    <cellStyle name="Valuta 45" xfId="2939"/>
    <cellStyle name="Valuta 46" xfId="2940"/>
    <cellStyle name="Valuta 47" xfId="2941"/>
    <cellStyle name="Valuta 48" xfId="2942"/>
    <cellStyle name="Valuta 49" xfId="2943"/>
    <cellStyle name="Valuta 5" xfId="2944"/>
    <cellStyle name="Valuta 50" xfId="2945"/>
    <cellStyle name="Valuta 51" xfId="2946"/>
    <cellStyle name="Valuta 52" xfId="2947"/>
    <cellStyle name="Valuta 53" xfId="2948"/>
    <cellStyle name="Valuta 54" xfId="2949"/>
    <cellStyle name="Valuta 55" xfId="2950"/>
    <cellStyle name="Valuta 56" xfId="2951"/>
    <cellStyle name="Valuta 57" xfId="2952"/>
    <cellStyle name="Valuta 58" xfId="2953"/>
    <cellStyle name="Valuta 59" xfId="2954"/>
    <cellStyle name="Valuta 6" xfId="2955"/>
    <cellStyle name="Valuta 60" xfId="2956"/>
    <cellStyle name="Valuta 61" xfId="2957"/>
    <cellStyle name="Valuta 62" xfId="2958"/>
    <cellStyle name="Valuta 63" xfId="2959"/>
    <cellStyle name="Valuta 64" xfId="2960"/>
    <cellStyle name="Valuta 65" xfId="2961"/>
    <cellStyle name="Valuta 66" xfId="2962"/>
    <cellStyle name="Valuta 7" xfId="2963"/>
    <cellStyle name="Valuta 8" xfId="2964"/>
    <cellStyle name="Valuta 9" xfId="2965"/>
    <cellStyle name="Warning Text" xfId="29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DG\CAMERA%20ARBITRALE\2016\reporting\12%20dicembre\20170222%20CAMARB%20file%20ordini%202016%20wip%20dic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e varie"/>
      <sheetName val="st10"/>
      <sheetName val="erosione budget da ordini 2016"/>
      <sheetName val="ordini e contratti e det"/>
      <sheetName val="ce riclass str rib"/>
      <sheetName val="ce riclass per cdc"/>
      <sheetName val="grafici"/>
      <sheetName val="Grafici (2)"/>
      <sheetName val="ce riclass"/>
      <sheetName val="all.3"/>
      <sheetName val="ContoEconomico 2015"/>
      <sheetName val="MINISTERIALE 17"/>
      <sheetName val="personale_2017"/>
      <sheetName val="MINISTERIALE 16"/>
      <sheetName val="personale_2016"/>
      <sheetName val="AMMORTAMENTI"/>
      <sheetName val="collabor"/>
      <sheetName val="report TOT"/>
      <sheetName val="td"/>
      <sheetName val="PROGETTI FOR"/>
      <sheetName val="pdc"/>
      <sheetName val="elenco pg"/>
      <sheetName val="data report"/>
      <sheetName val="TAB PER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>
            <v>0.75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5"/>
  <sheetViews>
    <sheetView tabSelected="1" topLeftCell="C303" workbookViewId="0">
      <selection activeCell="I83" sqref="I83"/>
    </sheetView>
  </sheetViews>
  <sheetFormatPr defaultRowHeight="13.2" outlineLevelRow="1" outlineLevelCol="1"/>
  <cols>
    <col min="1" max="2" width="7" style="46" hidden="1" customWidth="1" outlineLevel="1"/>
    <col min="3" max="3" width="39" style="47" customWidth="1" collapsed="1"/>
    <col min="4" max="4" width="15.6640625" style="46" bestFit="1" customWidth="1"/>
    <col min="5" max="5" width="15.6640625" style="46" customWidth="1"/>
    <col min="6" max="6" width="16.33203125" style="46" customWidth="1" outlineLevel="1"/>
    <col min="7" max="7" width="5" style="2" customWidth="1"/>
    <col min="8" max="8" width="59.5546875" style="2" customWidth="1"/>
    <col min="9" max="9" width="22.88671875" style="2" customWidth="1"/>
    <col min="10" max="198" width="9.109375" style="2"/>
    <col min="199" max="199" width="4.88671875" style="2" customWidth="1"/>
    <col min="200" max="200" width="39" style="2" customWidth="1"/>
    <col min="201" max="201" width="15.6640625" style="2" bestFit="1" customWidth="1"/>
    <col min="202" max="202" width="15" style="2" bestFit="1" customWidth="1"/>
    <col min="203" max="203" width="16.33203125" style="2" customWidth="1"/>
    <col min="204" max="204" width="9.109375" style="2"/>
    <col min="205" max="205" width="11.6640625" style="2" bestFit="1" customWidth="1"/>
    <col min="206" max="206" width="10.109375" style="2" bestFit="1" customWidth="1"/>
    <col min="207" max="207" width="11.6640625" style="2" bestFit="1" customWidth="1"/>
    <col min="208" max="454" width="9.109375" style="2"/>
    <col min="455" max="455" width="4.88671875" style="2" customWidth="1"/>
    <col min="456" max="456" width="39" style="2" customWidth="1"/>
    <col min="457" max="457" width="15.6640625" style="2" bestFit="1" customWidth="1"/>
    <col min="458" max="458" width="15" style="2" bestFit="1" customWidth="1"/>
    <col min="459" max="459" width="16.33203125" style="2" customWidth="1"/>
    <col min="460" max="460" width="9.109375" style="2"/>
    <col min="461" max="461" width="11.6640625" style="2" bestFit="1" customWidth="1"/>
    <col min="462" max="462" width="10.109375" style="2" bestFit="1" customWidth="1"/>
    <col min="463" max="463" width="11.6640625" style="2" bestFit="1" customWidth="1"/>
    <col min="464" max="710" width="9.109375" style="2"/>
    <col min="711" max="711" width="4.88671875" style="2" customWidth="1"/>
    <col min="712" max="712" width="39" style="2" customWidth="1"/>
    <col min="713" max="713" width="15.6640625" style="2" bestFit="1" customWidth="1"/>
    <col min="714" max="714" width="15" style="2" bestFit="1" customWidth="1"/>
    <col min="715" max="715" width="16.33203125" style="2" customWidth="1"/>
    <col min="716" max="716" width="9.109375" style="2"/>
    <col min="717" max="717" width="11.6640625" style="2" bestFit="1" customWidth="1"/>
    <col min="718" max="718" width="10.109375" style="2" bestFit="1" customWidth="1"/>
    <col min="719" max="719" width="11.6640625" style="2" bestFit="1" customWidth="1"/>
    <col min="720" max="966" width="9.109375" style="2"/>
    <col min="967" max="967" width="4.88671875" style="2" customWidth="1"/>
    <col min="968" max="968" width="39" style="2" customWidth="1"/>
    <col min="969" max="969" width="15.6640625" style="2" bestFit="1" customWidth="1"/>
    <col min="970" max="970" width="15" style="2" bestFit="1" customWidth="1"/>
    <col min="971" max="971" width="16.33203125" style="2" customWidth="1"/>
    <col min="972" max="972" width="9.109375" style="2"/>
    <col min="973" max="973" width="11.6640625" style="2" bestFit="1" customWidth="1"/>
    <col min="974" max="974" width="10.109375" style="2" bestFit="1" customWidth="1"/>
    <col min="975" max="975" width="11.6640625" style="2" bestFit="1" customWidth="1"/>
    <col min="976" max="1222" width="9.109375" style="2"/>
    <col min="1223" max="1223" width="4.88671875" style="2" customWidth="1"/>
    <col min="1224" max="1224" width="39" style="2" customWidth="1"/>
    <col min="1225" max="1225" width="15.6640625" style="2" bestFit="1" customWidth="1"/>
    <col min="1226" max="1226" width="15" style="2" bestFit="1" customWidth="1"/>
    <col min="1227" max="1227" width="16.33203125" style="2" customWidth="1"/>
    <col min="1228" max="1228" width="9.109375" style="2"/>
    <col min="1229" max="1229" width="11.6640625" style="2" bestFit="1" customWidth="1"/>
    <col min="1230" max="1230" width="10.109375" style="2" bestFit="1" customWidth="1"/>
    <col min="1231" max="1231" width="11.6640625" style="2" bestFit="1" customWidth="1"/>
    <col min="1232" max="1478" width="9.109375" style="2"/>
    <col min="1479" max="1479" width="4.88671875" style="2" customWidth="1"/>
    <col min="1480" max="1480" width="39" style="2" customWidth="1"/>
    <col min="1481" max="1481" width="15.6640625" style="2" bestFit="1" customWidth="1"/>
    <col min="1482" max="1482" width="15" style="2" bestFit="1" customWidth="1"/>
    <col min="1483" max="1483" width="16.33203125" style="2" customWidth="1"/>
    <col min="1484" max="1484" width="9.109375" style="2"/>
    <col min="1485" max="1485" width="11.6640625" style="2" bestFit="1" customWidth="1"/>
    <col min="1486" max="1486" width="10.109375" style="2" bestFit="1" customWidth="1"/>
    <col min="1487" max="1487" width="11.6640625" style="2" bestFit="1" customWidth="1"/>
    <col min="1488" max="1734" width="9.109375" style="2"/>
    <col min="1735" max="1735" width="4.88671875" style="2" customWidth="1"/>
    <col min="1736" max="1736" width="39" style="2" customWidth="1"/>
    <col min="1737" max="1737" width="15.6640625" style="2" bestFit="1" customWidth="1"/>
    <col min="1738" max="1738" width="15" style="2" bestFit="1" customWidth="1"/>
    <col min="1739" max="1739" width="16.33203125" style="2" customWidth="1"/>
    <col min="1740" max="1740" width="9.109375" style="2"/>
    <col min="1741" max="1741" width="11.6640625" style="2" bestFit="1" customWidth="1"/>
    <col min="1742" max="1742" width="10.109375" style="2" bestFit="1" customWidth="1"/>
    <col min="1743" max="1743" width="11.6640625" style="2" bestFit="1" customWidth="1"/>
    <col min="1744" max="1990" width="9.109375" style="2"/>
    <col min="1991" max="1991" width="4.88671875" style="2" customWidth="1"/>
    <col min="1992" max="1992" width="39" style="2" customWidth="1"/>
    <col min="1993" max="1993" width="15.6640625" style="2" bestFit="1" customWidth="1"/>
    <col min="1994" max="1994" width="15" style="2" bestFit="1" customWidth="1"/>
    <col min="1995" max="1995" width="16.33203125" style="2" customWidth="1"/>
    <col min="1996" max="1996" width="9.109375" style="2"/>
    <col min="1997" max="1997" width="11.6640625" style="2" bestFit="1" customWidth="1"/>
    <col min="1998" max="1998" width="10.109375" style="2" bestFit="1" customWidth="1"/>
    <col min="1999" max="1999" width="11.6640625" style="2" bestFit="1" customWidth="1"/>
    <col min="2000" max="2246" width="9.109375" style="2"/>
    <col min="2247" max="2247" width="4.88671875" style="2" customWidth="1"/>
    <col min="2248" max="2248" width="39" style="2" customWidth="1"/>
    <col min="2249" max="2249" width="15.6640625" style="2" bestFit="1" customWidth="1"/>
    <col min="2250" max="2250" width="15" style="2" bestFit="1" customWidth="1"/>
    <col min="2251" max="2251" width="16.33203125" style="2" customWidth="1"/>
    <col min="2252" max="2252" width="9.109375" style="2"/>
    <col min="2253" max="2253" width="11.6640625" style="2" bestFit="1" customWidth="1"/>
    <col min="2254" max="2254" width="10.109375" style="2" bestFit="1" customWidth="1"/>
    <col min="2255" max="2255" width="11.6640625" style="2" bestFit="1" customWidth="1"/>
    <col min="2256" max="2502" width="9.109375" style="2"/>
    <col min="2503" max="2503" width="4.88671875" style="2" customWidth="1"/>
    <col min="2504" max="2504" width="39" style="2" customWidth="1"/>
    <col min="2505" max="2505" width="15.6640625" style="2" bestFit="1" customWidth="1"/>
    <col min="2506" max="2506" width="15" style="2" bestFit="1" customWidth="1"/>
    <col min="2507" max="2507" width="16.33203125" style="2" customWidth="1"/>
    <col min="2508" max="2508" width="9.109375" style="2"/>
    <col min="2509" max="2509" width="11.6640625" style="2" bestFit="1" customWidth="1"/>
    <col min="2510" max="2510" width="10.109375" style="2" bestFit="1" customWidth="1"/>
    <col min="2511" max="2511" width="11.6640625" style="2" bestFit="1" customWidth="1"/>
    <col min="2512" max="2758" width="9.109375" style="2"/>
    <col min="2759" max="2759" width="4.88671875" style="2" customWidth="1"/>
    <col min="2760" max="2760" width="39" style="2" customWidth="1"/>
    <col min="2761" max="2761" width="15.6640625" style="2" bestFit="1" customWidth="1"/>
    <col min="2762" max="2762" width="15" style="2" bestFit="1" customWidth="1"/>
    <col min="2763" max="2763" width="16.33203125" style="2" customWidth="1"/>
    <col min="2764" max="2764" width="9.109375" style="2"/>
    <col min="2765" max="2765" width="11.6640625" style="2" bestFit="1" customWidth="1"/>
    <col min="2766" max="2766" width="10.109375" style="2" bestFit="1" customWidth="1"/>
    <col min="2767" max="2767" width="11.6640625" style="2" bestFit="1" customWidth="1"/>
    <col min="2768" max="3014" width="9.109375" style="2"/>
    <col min="3015" max="3015" width="4.88671875" style="2" customWidth="1"/>
    <col min="3016" max="3016" width="39" style="2" customWidth="1"/>
    <col min="3017" max="3017" width="15.6640625" style="2" bestFit="1" customWidth="1"/>
    <col min="3018" max="3018" width="15" style="2" bestFit="1" customWidth="1"/>
    <col min="3019" max="3019" width="16.33203125" style="2" customWidth="1"/>
    <col min="3020" max="3020" width="9.109375" style="2"/>
    <col min="3021" max="3021" width="11.6640625" style="2" bestFit="1" customWidth="1"/>
    <col min="3022" max="3022" width="10.109375" style="2" bestFit="1" customWidth="1"/>
    <col min="3023" max="3023" width="11.6640625" style="2" bestFit="1" customWidth="1"/>
    <col min="3024" max="3270" width="9.109375" style="2"/>
    <col min="3271" max="3271" width="4.88671875" style="2" customWidth="1"/>
    <col min="3272" max="3272" width="39" style="2" customWidth="1"/>
    <col min="3273" max="3273" width="15.6640625" style="2" bestFit="1" customWidth="1"/>
    <col min="3274" max="3274" width="15" style="2" bestFit="1" customWidth="1"/>
    <col min="3275" max="3275" width="16.33203125" style="2" customWidth="1"/>
    <col min="3276" max="3276" width="9.109375" style="2"/>
    <col min="3277" max="3277" width="11.6640625" style="2" bestFit="1" customWidth="1"/>
    <col min="3278" max="3278" width="10.109375" style="2" bestFit="1" customWidth="1"/>
    <col min="3279" max="3279" width="11.6640625" style="2" bestFit="1" customWidth="1"/>
    <col min="3280" max="3526" width="9.109375" style="2"/>
    <col min="3527" max="3527" width="4.88671875" style="2" customWidth="1"/>
    <col min="3528" max="3528" width="39" style="2" customWidth="1"/>
    <col min="3529" max="3529" width="15.6640625" style="2" bestFit="1" customWidth="1"/>
    <col min="3530" max="3530" width="15" style="2" bestFit="1" customWidth="1"/>
    <col min="3531" max="3531" width="16.33203125" style="2" customWidth="1"/>
    <col min="3532" max="3532" width="9.109375" style="2"/>
    <col min="3533" max="3533" width="11.6640625" style="2" bestFit="1" customWidth="1"/>
    <col min="3534" max="3534" width="10.109375" style="2" bestFit="1" customWidth="1"/>
    <col min="3535" max="3535" width="11.6640625" style="2" bestFit="1" customWidth="1"/>
    <col min="3536" max="3782" width="9.109375" style="2"/>
    <col min="3783" max="3783" width="4.88671875" style="2" customWidth="1"/>
    <col min="3784" max="3784" width="39" style="2" customWidth="1"/>
    <col min="3785" max="3785" width="15.6640625" style="2" bestFit="1" customWidth="1"/>
    <col min="3786" max="3786" width="15" style="2" bestFit="1" customWidth="1"/>
    <col min="3787" max="3787" width="16.33203125" style="2" customWidth="1"/>
    <col min="3788" max="3788" width="9.109375" style="2"/>
    <col min="3789" max="3789" width="11.6640625" style="2" bestFit="1" customWidth="1"/>
    <col min="3790" max="3790" width="10.109375" style="2" bestFit="1" customWidth="1"/>
    <col min="3791" max="3791" width="11.6640625" style="2" bestFit="1" customWidth="1"/>
    <col min="3792" max="4038" width="9.109375" style="2"/>
    <col min="4039" max="4039" width="4.88671875" style="2" customWidth="1"/>
    <col min="4040" max="4040" width="39" style="2" customWidth="1"/>
    <col min="4041" max="4041" width="15.6640625" style="2" bestFit="1" customWidth="1"/>
    <col min="4042" max="4042" width="15" style="2" bestFit="1" customWidth="1"/>
    <col min="4043" max="4043" width="16.33203125" style="2" customWidth="1"/>
    <col min="4044" max="4044" width="9.109375" style="2"/>
    <col min="4045" max="4045" width="11.6640625" style="2" bestFit="1" customWidth="1"/>
    <col min="4046" max="4046" width="10.109375" style="2" bestFit="1" customWidth="1"/>
    <col min="4047" max="4047" width="11.6640625" style="2" bestFit="1" customWidth="1"/>
    <col min="4048" max="4294" width="9.109375" style="2"/>
    <col min="4295" max="4295" width="4.88671875" style="2" customWidth="1"/>
    <col min="4296" max="4296" width="39" style="2" customWidth="1"/>
    <col min="4297" max="4297" width="15.6640625" style="2" bestFit="1" customWidth="1"/>
    <col min="4298" max="4298" width="15" style="2" bestFit="1" customWidth="1"/>
    <col min="4299" max="4299" width="16.33203125" style="2" customWidth="1"/>
    <col min="4300" max="4300" width="9.109375" style="2"/>
    <col min="4301" max="4301" width="11.6640625" style="2" bestFit="1" customWidth="1"/>
    <col min="4302" max="4302" width="10.109375" style="2" bestFit="1" customWidth="1"/>
    <col min="4303" max="4303" width="11.6640625" style="2" bestFit="1" customWidth="1"/>
    <col min="4304" max="4550" width="9.109375" style="2"/>
    <col min="4551" max="4551" width="4.88671875" style="2" customWidth="1"/>
    <col min="4552" max="4552" width="39" style="2" customWidth="1"/>
    <col min="4553" max="4553" width="15.6640625" style="2" bestFit="1" customWidth="1"/>
    <col min="4554" max="4554" width="15" style="2" bestFit="1" customWidth="1"/>
    <col min="4555" max="4555" width="16.33203125" style="2" customWidth="1"/>
    <col min="4556" max="4556" width="9.109375" style="2"/>
    <col min="4557" max="4557" width="11.6640625" style="2" bestFit="1" customWidth="1"/>
    <col min="4558" max="4558" width="10.109375" style="2" bestFit="1" customWidth="1"/>
    <col min="4559" max="4559" width="11.6640625" style="2" bestFit="1" customWidth="1"/>
    <col min="4560" max="4806" width="9.109375" style="2"/>
    <col min="4807" max="4807" width="4.88671875" style="2" customWidth="1"/>
    <col min="4808" max="4808" width="39" style="2" customWidth="1"/>
    <col min="4809" max="4809" width="15.6640625" style="2" bestFit="1" customWidth="1"/>
    <col min="4810" max="4810" width="15" style="2" bestFit="1" customWidth="1"/>
    <col min="4811" max="4811" width="16.33203125" style="2" customWidth="1"/>
    <col min="4812" max="4812" width="9.109375" style="2"/>
    <col min="4813" max="4813" width="11.6640625" style="2" bestFit="1" customWidth="1"/>
    <col min="4814" max="4814" width="10.109375" style="2" bestFit="1" customWidth="1"/>
    <col min="4815" max="4815" width="11.6640625" style="2" bestFit="1" customWidth="1"/>
    <col min="4816" max="5062" width="9.109375" style="2"/>
    <col min="5063" max="5063" width="4.88671875" style="2" customWidth="1"/>
    <col min="5064" max="5064" width="39" style="2" customWidth="1"/>
    <col min="5065" max="5065" width="15.6640625" style="2" bestFit="1" customWidth="1"/>
    <col min="5066" max="5066" width="15" style="2" bestFit="1" customWidth="1"/>
    <col min="5067" max="5067" width="16.33203125" style="2" customWidth="1"/>
    <col min="5068" max="5068" width="9.109375" style="2"/>
    <col min="5069" max="5069" width="11.6640625" style="2" bestFit="1" customWidth="1"/>
    <col min="5070" max="5070" width="10.109375" style="2" bestFit="1" customWidth="1"/>
    <col min="5071" max="5071" width="11.6640625" style="2" bestFit="1" customWidth="1"/>
    <col min="5072" max="5318" width="9.109375" style="2"/>
    <col min="5319" max="5319" width="4.88671875" style="2" customWidth="1"/>
    <col min="5320" max="5320" width="39" style="2" customWidth="1"/>
    <col min="5321" max="5321" width="15.6640625" style="2" bestFit="1" customWidth="1"/>
    <col min="5322" max="5322" width="15" style="2" bestFit="1" customWidth="1"/>
    <col min="5323" max="5323" width="16.33203125" style="2" customWidth="1"/>
    <col min="5324" max="5324" width="9.109375" style="2"/>
    <col min="5325" max="5325" width="11.6640625" style="2" bestFit="1" customWidth="1"/>
    <col min="5326" max="5326" width="10.109375" style="2" bestFit="1" customWidth="1"/>
    <col min="5327" max="5327" width="11.6640625" style="2" bestFit="1" customWidth="1"/>
    <col min="5328" max="5574" width="9.109375" style="2"/>
    <col min="5575" max="5575" width="4.88671875" style="2" customWidth="1"/>
    <col min="5576" max="5576" width="39" style="2" customWidth="1"/>
    <col min="5577" max="5577" width="15.6640625" style="2" bestFit="1" customWidth="1"/>
    <col min="5578" max="5578" width="15" style="2" bestFit="1" customWidth="1"/>
    <col min="5579" max="5579" width="16.33203125" style="2" customWidth="1"/>
    <col min="5580" max="5580" width="9.109375" style="2"/>
    <col min="5581" max="5581" width="11.6640625" style="2" bestFit="1" customWidth="1"/>
    <col min="5582" max="5582" width="10.109375" style="2" bestFit="1" customWidth="1"/>
    <col min="5583" max="5583" width="11.6640625" style="2" bestFit="1" customWidth="1"/>
    <col min="5584" max="5830" width="9.109375" style="2"/>
    <col min="5831" max="5831" width="4.88671875" style="2" customWidth="1"/>
    <col min="5832" max="5832" width="39" style="2" customWidth="1"/>
    <col min="5833" max="5833" width="15.6640625" style="2" bestFit="1" customWidth="1"/>
    <col min="5834" max="5834" width="15" style="2" bestFit="1" customWidth="1"/>
    <col min="5835" max="5835" width="16.33203125" style="2" customWidth="1"/>
    <col min="5836" max="5836" width="9.109375" style="2"/>
    <col min="5837" max="5837" width="11.6640625" style="2" bestFit="1" customWidth="1"/>
    <col min="5838" max="5838" width="10.109375" style="2" bestFit="1" customWidth="1"/>
    <col min="5839" max="5839" width="11.6640625" style="2" bestFit="1" customWidth="1"/>
    <col min="5840" max="6086" width="9.109375" style="2"/>
    <col min="6087" max="6087" width="4.88671875" style="2" customWidth="1"/>
    <col min="6088" max="6088" width="39" style="2" customWidth="1"/>
    <col min="6089" max="6089" width="15.6640625" style="2" bestFit="1" customWidth="1"/>
    <col min="6090" max="6090" width="15" style="2" bestFit="1" customWidth="1"/>
    <col min="6091" max="6091" width="16.33203125" style="2" customWidth="1"/>
    <col min="6092" max="6092" width="9.109375" style="2"/>
    <col min="6093" max="6093" width="11.6640625" style="2" bestFit="1" customWidth="1"/>
    <col min="6094" max="6094" width="10.109375" style="2" bestFit="1" customWidth="1"/>
    <col min="6095" max="6095" width="11.6640625" style="2" bestFit="1" customWidth="1"/>
    <col min="6096" max="6342" width="9.109375" style="2"/>
    <col min="6343" max="6343" width="4.88671875" style="2" customWidth="1"/>
    <col min="6344" max="6344" width="39" style="2" customWidth="1"/>
    <col min="6345" max="6345" width="15.6640625" style="2" bestFit="1" customWidth="1"/>
    <col min="6346" max="6346" width="15" style="2" bestFit="1" customWidth="1"/>
    <col min="6347" max="6347" width="16.33203125" style="2" customWidth="1"/>
    <col min="6348" max="6348" width="9.109375" style="2"/>
    <col min="6349" max="6349" width="11.6640625" style="2" bestFit="1" customWidth="1"/>
    <col min="6350" max="6350" width="10.109375" style="2" bestFit="1" customWidth="1"/>
    <col min="6351" max="6351" width="11.6640625" style="2" bestFit="1" customWidth="1"/>
    <col min="6352" max="6598" width="9.109375" style="2"/>
    <col min="6599" max="6599" width="4.88671875" style="2" customWidth="1"/>
    <col min="6600" max="6600" width="39" style="2" customWidth="1"/>
    <col min="6601" max="6601" width="15.6640625" style="2" bestFit="1" customWidth="1"/>
    <col min="6602" max="6602" width="15" style="2" bestFit="1" customWidth="1"/>
    <col min="6603" max="6603" width="16.33203125" style="2" customWidth="1"/>
    <col min="6604" max="6604" width="9.109375" style="2"/>
    <col min="6605" max="6605" width="11.6640625" style="2" bestFit="1" customWidth="1"/>
    <col min="6606" max="6606" width="10.109375" style="2" bestFit="1" customWidth="1"/>
    <col min="6607" max="6607" width="11.6640625" style="2" bestFit="1" customWidth="1"/>
    <col min="6608" max="6854" width="9.109375" style="2"/>
    <col min="6855" max="6855" width="4.88671875" style="2" customWidth="1"/>
    <col min="6856" max="6856" width="39" style="2" customWidth="1"/>
    <col min="6857" max="6857" width="15.6640625" style="2" bestFit="1" customWidth="1"/>
    <col min="6858" max="6858" width="15" style="2" bestFit="1" customWidth="1"/>
    <col min="6859" max="6859" width="16.33203125" style="2" customWidth="1"/>
    <col min="6860" max="6860" width="9.109375" style="2"/>
    <col min="6861" max="6861" width="11.6640625" style="2" bestFit="1" customWidth="1"/>
    <col min="6862" max="6862" width="10.109375" style="2" bestFit="1" customWidth="1"/>
    <col min="6863" max="6863" width="11.6640625" style="2" bestFit="1" customWidth="1"/>
    <col min="6864" max="7110" width="9.109375" style="2"/>
    <col min="7111" max="7111" width="4.88671875" style="2" customWidth="1"/>
    <col min="7112" max="7112" width="39" style="2" customWidth="1"/>
    <col min="7113" max="7113" width="15.6640625" style="2" bestFit="1" customWidth="1"/>
    <col min="7114" max="7114" width="15" style="2" bestFit="1" customWidth="1"/>
    <col min="7115" max="7115" width="16.33203125" style="2" customWidth="1"/>
    <col min="7116" max="7116" width="9.109375" style="2"/>
    <col min="7117" max="7117" width="11.6640625" style="2" bestFit="1" customWidth="1"/>
    <col min="7118" max="7118" width="10.109375" style="2" bestFit="1" customWidth="1"/>
    <col min="7119" max="7119" width="11.6640625" style="2" bestFit="1" customWidth="1"/>
    <col min="7120" max="7366" width="9.109375" style="2"/>
    <col min="7367" max="7367" width="4.88671875" style="2" customWidth="1"/>
    <col min="7368" max="7368" width="39" style="2" customWidth="1"/>
    <col min="7369" max="7369" width="15.6640625" style="2" bestFit="1" customWidth="1"/>
    <col min="7370" max="7370" width="15" style="2" bestFit="1" customWidth="1"/>
    <col min="7371" max="7371" width="16.33203125" style="2" customWidth="1"/>
    <col min="7372" max="7372" width="9.109375" style="2"/>
    <col min="7373" max="7373" width="11.6640625" style="2" bestFit="1" customWidth="1"/>
    <col min="7374" max="7374" width="10.109375" style="2" bestFit="1" customWidth="1"/>
    <col min="7375" max="7375" width="11.6640625" style="2" bestFit="1" customWidth="1"/>
    <col min="7376" max="7622" width="9.109375" style="2"/>
    <col min="7623" max="7623" width="4.88671875" style="2" customWidth="1"/>
    <col min="7624" max="7624" width="39" style="2" customWidth="1"/>
    <col min="7625" max="7625" width="15.6640625" style="2" bestFit="1" customWidth="1"/>
    <col min="7626" max="7626" width="15" style="2" bestFit="1" customWidth="1"/>
    <col min="7627" max="7627" width="16.33203125" style="2" customWidth="1"/>
    <col min="7628" max="7628" width="9.109375" style="2"/>
    <col min="7629" max="7629" width="11.6640625" style="2" bestFit="1" customWidth="1"/>
    <col min="7630" max="7630" width="10.109375" style="2" bestFit="1" customWidth="1"/>
    <col min="7631" max="7631" width="11.6640625" style="2" bestFit="1" customWidth="1"/>
    <col min="7632" max="7878" width="9.109375" style="2"/>
    <col min="7879" max="7879" width="4.88671875" style="2" customWidth="1"/>
    <col min="7880" max="7880" width="39" style="2" customWidth="1"/>
    <col min="7881" max="7881" width="15.6640625" style="2" bestFit="1" customWidth="1"/>
    <col min="7882" max="7882" width="15" style="2" bestFit="1" customWidth="1"/>
    <col min="7883" max="7883" width="16.33203125" style="2" customWidth="1"/>
    <col min="7884" max="7884" width="9.109375" style="2"/>
    <col min="7885" max="7885" width="11.6640625" style="2" bestFit="1" customWidth="1"/>
    <col min="7886" max="7886" width="10.109375" style="2" bestFit="1" customWidth="1"/>
    <col min="7887" max="7887" width="11.6640625" style="2" bestFit="1" customWidth="1"/>
    <col min="7888" max="8134" width="9.109375" style="2"/>
    <col min="8135" max="8135" width="4.88671875" style="2" customWidth="1"/>
    <col min="8136" max="8136" width="39" style="2" customWidth="1"/>
    <col min="8137" max="8137" width="15.6640625" style="2" bestFit="1" customWidth="1"/>
    <col min="8138" max="8138" width="15" style="2" bestFit="1" customWidth="1"/>
    <col min="8139" max="8139" width="16.33203125" style="2" customWidth="1"/>
    <col min="8140" max="8140" width="9.109375" style="2"/>
    <col min="8141" max="8141" width="11.6640625" style="2" bestFit="1" customWidth="1"/>
    <col min="8142" max="8142" width="10.109375" style="2" bestFit="1" customWidth="1"/>
    <col min="8143" max="8143" width="11.6640625" style="2" bestFit="1" customWidth="1"/>
    <col min="8144" max="8390" width="9.109375" style="2"/>
    <col min="8391" max="8391" width="4.88671875" style="2" customWidth="1"/>
    <col min="8392" max="8392" width="39" style="2" customWidth="1"/>
    <col min="8393" max="8393" width="15.6640625" style="2" bestFit="1" customWidth="1"/>
    <col min="8394" max="8394" width="15" style="2" bestFit="1" customWidth="1"/>
    <col min="8395" max="8395" width="16.33203125" style="2" customWidth="1"/>
    <col min="8396" max="8396" width="9.109375" style="2"/>
    <col min="8397" max="8397" width="11.6640625" style="2" bestFit="1" customWidth="1"/>
    <col min="8398" max="8398" width="10.109375" style="2" bestFit="1" customWidth="1"/>
    <col min="8399" max="8399" width="11.6640625" style="2" bestFit="1" customWidth="1"/>
    <col min="8400" max="8646" width="9.109375" style="2"/>
    <col min="8647" max="8647" width="4.88671875" style="2" customWidth="1"/>
    <col min="8648" max="8648" width="39" style="2" customWidth="1"/>
    <col min="8649" max="8649" width="15.6640625" style="2" bestFit="1" customWidth="1"/>
    <col min="8650" max="8650" width="15" style="2" bestFit="1" customWidth="1"/>
    <col min="8651" max="8651" width="16.33203125" style="2" customWidth="1"/>
    <col min="8652" max="8652" width="9.109375" style="2"/>
    <col min="8653" max="8653" width="11.6640625" style="2" bestFit="1" customWidth="1"/>
    <col min="8654" max="8654" width="10.109375" style="2" bestFit="1" customWidth="1"/>
    <col min="8655" max="8655" width="11.6640625" style="2" bestFit="1" customWidth="1"/>
    <col min="8656" max="8902" width="9.109375" style="2"/>
    <col min="8903" max="8903" width="4.88671875" style="2" customWidth="1"/>
    <col min="8904" max="8904" width="39" style="2" customWidth="1"/>
    <col min="8905" max="8905" width="15.6640625" style="2" bestFit="1" customWidth="1"/>
    <col min="8906" max="8906" width="15" style="2" bestFit="1" customWidth="1"/>
    <col min="8907" max="8907" width="16.33203125" style="2" customWidth="1"/>
    <col min="8908" max="8908" width="9.109375" style="2"/>
    <col min="8909" max="8909" width="11.6640625" style="2" bestFit="1" customWidth="1"/>
    <col min="8910" max="8910" width="10.109375" style="2" bestFit="1" customWidth="1"/>
    <col min="8911" max="8911" width="11.6640625" style="2" bestFit="1" customWidth="1"/>
    <col min="8912" max="9158" width="9.109375" style="2"/>
    <col min="9159" max="9159" width="4.88671875" style="2" customWidth="1"/>
    <col min="9160" max="9160" width="39" style="2" customWidth="1"/>
    <col min="9161" max="9161" width="15.6640625" style="2" bestFit="1" customWidth="1"/>
    <col min="9162" max="9162" width="15" style="2" bestFit="1" customWidth="1"/>
    <col min="9163" max="9163" width="16.33203125" style="2" customWidth="1"/>
    <col min="9164" max="9164" width="9.109375" style="2"/>
    <col min="9165" max="9165" width="11.6640625" style="2" bestFit="1" customWidth="1"/>
    <col min="9166" max="9166" width="10.109375" style="2" bestFit="1" customWidth="1"/>
    <col min="9167" max="9167" width="11.6640625" style="2" bestFit="1" customWidth="1"/>
    <col min="9168" max="9414" width="9.109375" style="2"/>
    <col min="9415" max="9415" width="4.88671875" style="2" customWidth="1"/>
    <col min="9416" max="9416" width="39" style="2" customWidth="1"/>
    <col min="9417" max="9417" width="15.6640625" style="2" bestFit="1" customWidth="1"/>
    <col min="9418" max="9418" width="15" style="2" bestFit="1" customWidth="1"/>
    <col min="9419" max="9419" width="16.33203125" style="2" customWidth="1"/>
    <col min="9420" max="9420" width="9.109375" style="2"/>
    <col min="9421" max="9421" width="11.6640625" style="2" bestFit="1" customWidth="1"/>
    <col min="9422" max="9422" width="10.109375" style="2" bestFit="1" customWidth="1"/>
    <col min="9423" max="9423" width="11.6640625" style="2" bestFit="1" customWidth="1"/>
    <col min="9424" max="9670" width="9.109375" style="2"/>
    <col min="9671" max="9671" width="4.88671875" style="2" customWidth="1"/>
    <col min="9672" max="9672" width="39" style="2" customWidth="1"/>
    <col min="9673" max="9673" width="15.6640625" style="2" bestFit="1" customWidth="1"/>
    <col min="9674" max="9674" width="15" style="2" bestFit="1" customWidth="1"/>
    <col min="9675" max="9675" width="16.33203125" style="2" customWidth="1"/>
    <col min="9676" max="9676" width="9.109375" style="2"/>
    <col min="9677" max="9677" width="11.6640625" style="2" bestFit="1" customWidth="1"/>
    <col min="9678" max="9678" width="10.109375" style="2" bestFit="1" customWidth="1"/>
    <col min="9679" max="9679" width="11.6640625" style="2" bestFit="1" customWidth="1"/>
    <col min="9680" max="9926" width="9.109375" style="2"/>
    <col min="9927" max="9927" width="4.88671875" style="2" customWidth="1"/>
    <col min="9928" max="9928" width="39" style="2" customWidth="1"/>
    <col min="9929" max="9929" width="15.6640625" style="2" bestFit="1" customWidth="1"/>
    <col min="9930" max="9930" width="15" style="2" bestFit="1" customWidth="1"/>
    <col min="9931" max="9931" width="16.33203125" style="2" customWidth="1"/>
    <col min="9932" max="9932" width="9.109375" style="2"/>
    <col min="9933" max="9933" width="11.6640625" style="2" bestFit="1" customWidth="1"/>
    <col min="9934" max="9934" width="10.109375" style="2" bestFit="1" customWidth="1"/>
    <col min="9935" max="9935" width="11.6640625" style="2" bestFit="1" customWidth="1"/>
    <col min="9936" max="10182" width="9.109375" style="2"/>
    <col min="10183" max="10183" width="4.88671875" style="2" customWidth="1"/>
    <col min="10184" max="10184" width="39" style="2" customWidth="1"/>
    <col min="10185" max="10185" width="15.6640625" style="2" bestFit="1" customWidth="1"/>
    <col min="10186" max="10186" width="15" style="2" bestFit="1" customWidth="1"/>
    <col min="10187" max="10187" width="16.33203125" style="2" customWidth="1"/>
    <col min="10188" max="10188" width="9.109375" style="2"/>
    <col min="10189" max="10189" width="11.6640625" style="2" bestFit="1" customWidth="1"/>
    <col min="10190" max="10190" width="10.109375" style="2" bestFit="1" customWidth="1"/>
    <col min="10191" max="10191" width="11.6640625" style="2" bestFit="1" customWidth="1"/>
    <col min="10192" max="10438" width="9.109375" style="2"/>
    <col min="10439" max="10439" width="4.88671875" style="2" customWidth="1"/>
    <col min="10440" max="10440" width="39" style="2" customWidth="1"/>
    <col min="10441" max="10441" width="15.6640625" style="2" bestFit="1" customWidth="1"/>
    <col min="10442" max="10442" width="15" style="2" bestFit="1" customWidth="1"/>
    <col min="10443" max="10443" width="16.33203125" style="2" customWidth="1"/>
    <col min="10444" max="10444" width="9.109375" style="2"/>
    <col min="10445" max="10445" width="11.6640625" style="2" bestFit="1" customWidth="1"/>
    <col min="10446" max="10446" width="10.109375" style="2" bestFit="1" customWidth="1"/>
    <col min="10447" max="10447" width="11.6640625" style="2" bestFit="1" customWidth="1"/>
    <col min="10448" max="10694" width="9.109375" style="2"/>
    <col min="10695" max="10695" width="4.88671875" style="2" customWidth="1"/>
    <col min="10696" max="10696" width="39" style="2" customWidth="1"/>
    <col min="10697" max="10697" width="15.6640625" style="2" bestFit="1" customWidth="1"/>
    <col min="10698" max="10698" width="15" style="2" bestFit="1" customWidth="1"/>
    <col min="10699" max="10699" width="16.33203125" style="2" customWidth="1"/>
    <col min="10700" max="10700" width="9.109375" style="2"/>
    <col min="10701" max="10701" width="11.6640625" style="2" bestFit="1" customWidth="1"/>
    <col min="10702" max="10702" width="10.109375" style="2" bestFit="1" customWidth="1"/>
    <col min="10703" max="10703" width="11.6640625" style="2" bestFit="1" customWidth="1"/>
    <col min="10704" max="10950" width="9.109375" style="2"/>
    <col min="10951" max="10951" width="4.88671875" style="2" customWidth="1"/>
    <col min="10952" max="10952" width="39" style="2" customWidth="1"/>
    <col min="10953" max="10953" width="15.6640625" style="2" bestFit="1" customWidth="1"/>
    <col min="10954" max="10954" width="15" style="2" bestFit="1" customWidth="1"/>
    <col min="10955" max="10955" width="16.33203125" style="2" customWidth="1"/>
    <col min="10956" max="10956" width="9.109375" style="2"/>
    <col min="10957" max="10957" width="11.6640625" style="2" bestFit="1" customWidth="1"/>
    <col min="10958" max="10958" width="10.109375" style="2" bestFit="1" customWidth="1"/>
    <col min="10959" max="10959" width="11.6640625" style="2" bestFit="1" customWidth="1"/>
    <col min="10960" max="11206" width="9.109375" style="2"/>
    <col min="11207" max="11207" width="4.88671875" style="2" customWidth="1"/>
    <col min="11208" max="11208" width="39" style="2" customWidth="1"/>
    <col min="11209" max="11209" width="15.6640625" style="2" bestFit="1" customWidth="1"/>
    <col min="11210" max="11210" width="15" style="2" bestFit="1" customWidth="1"/>
    <col min="11211" max="11211" width="16.33203125" style="2" customWidth="1"/>
    <col min="11212" max="11212" width="9.109375" style="2"/>
    <col min="11213" max="11213" width="11.6640625" style="2" bestFit="1" customWidth="1"/>
    <col min="11214" max="11214" width="10.109375" style="2" bestFit="1" customWidth="1"/>
    <col min="11215" max="11215" width="11.6640625" style="2" bestFit="1" customWidth="1"/>
    <col min="11216" max="11462" width="9.109375" style="2"/>
    <col min="11463" max="11463" width="4.88671875" style="2" customWidth="1"/>
    <col min="11464" max="11464" width="39" style="2" customWidth="1"/>
    <col min="11465" max="11465" width="15.6640625" style="2" bestFit="1" customWidth="1"/>
    <col min="11466" max="11466" width="15" style="2" bestFit="1" customWidth="1"/>
    <col min="11467" max="11467" width="16.33203125" style="2" customWidth="1"/>
    <col min="11468" max="11468" width="9.109375" style="2"/>
    <col min="11469" max="11469" width="11.6640625" style="2" bestFit="1" customWidth="1"/>
    <col min="11470" max="11470" width="10.109375" style="2" bestFit="1" customWidth="1"/>
    <col min="11471" max="11471" width="11.6640625" style="2" bestFit="1" customWidth="1"/>
    <col min="11472" max="11718" width="9.109375" style="2"/>
    <col min="11719" max="11719" width="4.88671875" style="2" customWidth="1"/>
    <col min="11720" max="11720" width="39" style="2" customWidth="1"/>
    <col min="11721" max="11721" width="15.6640625" style="2" bestFit="1" customWidth="1"/>
    <col min="11722" max="11722" width="15" style="2" bestFit="1" customWidth="1"/>
    <col min="11723" max="11723" width="16.33203125" style="2" customWidth="1"/>
    <col min="11724" max="11724" width="9.109375" style="2"/>
    <col min="11725" max="11725" width="11.6640625" style="2" bestFit="1" customWidth="1"/>
    <col min="11726" max="11726" width="10.109375" style="2" bestFit="1" customWidth="1"/>
    <col min="11727" max="11727" width="11.6640625" style="2" bestFit="1" customWidth="1"/>
    <col min="11728" max="11974" width="9.109375" style="2"/>
    <col min="11975" max="11975" width="4.88671875" style="2" customWidth="1"/>
    <col min="11976" max="11976" width="39" style="2" customWidth="1"/>
    <col min="11977" max="11977" width="15.6640625" style="2" bestFit="1" customWidth="1"/>
    <col min="11978" max="11978" width="15" style="2" bestFit="1" customWidth="1"/>
    <col min="11979" max="11979" width="16.33203125" style="2" customWidth="1"/>
    <col min="11980" max="11980" width="9.109375" style="2"/>
    <col min="11981" max="11981" width="11.6640625" style="2" bestFit="1" customWidth="1"/>
    <col min="11982" max="11982" width="10.109375" style="2" bestFit="1" customWidth="1"/>
    <col min="11983" max="11983" width="11.6640625" style="2" bestFit="1" customWidth="1"/>
    <col min="11984" max="12230" width="9.109375" style="2"/>
    <col min="12231" max="12231" width="4.88671875" style="2" customWidth="1"/>
    <col min="12232" max="12232" width="39" style="2" customWidth="1"/>
    <col min="12233" max="12233" width="15.6640625" style="2" bestFit="1" customWidth="1"/>
    <col min="12234" max="12234" width="15" style="2" bestFit="1" customWidth="1"/>
    <col min="12235" max="12235" width="16.33203125" style="2" customWidth="1"/>
    <col min="12236" max="12236" width="9.109375" style="2"/>
    <col min="12237" max="12237" width="11.6640625" style="2" bestFit="1" customWidth="1"/>
    <col min="12238" max="12238" width="10.109375" style="2" bestFit="1" customWidth="1"/>
    <col min="12239" max="12239" width="11.6640625" style="2" bestFit="1" customWidth="1"/>
    <col min="12240" max="12486" width="9.109375" style="2"/>
    <col min="12487" max="12487" width="4.88671875" style="2" customWidth="1"/>
    <col min="12488" max="12488" width="39" style="2" customWidth="1"/>
    <col min="12489" max="12489" width="15.6640625" style="2" bestFit="1" customWidth="1"/>
    <col min="12490" max="12490" width="15" style="2" bestFit="1" customWidth="1"/>
    <col min="12491" max="12491" width="16.33203125" style="2" customWidth="1"/>
    <col min="12492" max="12492" width="9.109375" style="2"/>
    <col min="12493" max="12493" width="11.6640625" style="2" bestFit="1" customWidth="1"/>
    <col min="12494" max="12494" width="10.109375" style="2" bestFit="1" customWidth="1"/>
    <col min="12495" max="12495" width="11.6640625" style="2" bestFit="1" customWidth="1"/>
    <col min="12496" max="12742" width="9.109375" style="2"/>
    <col min="12743" max="12743" width="4.88671875" style="2" customWidth="1"/>
    <col min="12744" max="12744" width="39" style="2" customWidth="1"/>
    <col min="12745" max="12745" width="15.6640625" style="2" bestFit="1" customWidth="1"/>
    <col min="12746" max="12746" width="15" style="2" bestFit="1" customWidth="1"/>
    <col min="12747" max="12747" width="16.33203125" style="2" customWidth="1"/>
    <col min="12748" max="12748" width="9.109375" style="2"/>
    <col min="12749" max="12749" width="11.6640625" style="2" bestFit="1" customWidth="1"/>
    <col min="12750" max="12750" width="10.109375" style="2" bestFit="1" customWidth="1"/>
    <col min="12751" max="12751" width="11.6640625" style="2" bestFit="1" customWidth="1"/>
    <col min="12752" max="12998" width="9.109375" style="2"/>
    <col min="12999" max="12999" width="4.88671875" style="2" customWidth="1"/>
    <col min="13000" max="13000" width="39" style="2" customWidth="1"/>
    <col min="13001" max="13001" width="15.6640625" style="2" bestFit="1" customWidth="1"/>
    <col min="13002" max="13002" width="15" style="2" bestFit="1" customWidth="1"/>
    <col min="13003" max="13003" width="16.33203125" style="2" customWidth="1"/>
    <col min="13004" max="13004" width="9.109375" style="2"/>
    <col min="13005" max="13005" width="11.6640625" style="2" bestFit="1" customWidth="1"/>
    <col min="13006" max="13006" width="10.109375" style="2" bestFit="1" customWidth="1"/>
    <col min="13007" max="13007" width="11.6640625" style="2" bestFit="1" customWidth="1"/>
    <col min="13008" max="13254" width="9.109375" style="2"/>
    <col min="13255" max="13255" width="4.88671875" style="2" customWidth="1"/>
    <col min="13256" max="13256" width="39" style="2" customWidth="1"/>
    <col min="13257" max="13257" width="15.6640625" style="2" bestFit="1" customWidth="1"/>
    <col min="13258" max="13258" width="15" style="2" bestFit="1" customWidth="1"/>
    <col min="13259" max="13259" width="16.33203125" style="2" customWidth="1"/>
    <col min="13260" max="13260" width="9.109375" style="2"/>
    <col min="13261" max="13261" width="11.6640625" style="2" bestFit="1" customWidth="1"/>
    <col min="13262" max="13262" width="10.109375" style="2" bestFit="1" customWidth="1"/>
    <col min="13263" max="13263" width="11.6640625" style="2" bestFit="1" customWidth="1"/>
    <col min="13264" max="13510" width="9.109375" style="2"/>
    <col min="13511" max="13511" width="4.88671875" style="2" customWidth="1"/>
    <col min="13512" max="13512" width="39" style="2" customWidth="1"/>
    <col min="13513" max="13513" width="15.6640625" style="2" bestFit="1" customWidth="1"/>
    <col min="13514" max="13514" width="15" style="2" bestFit="1" customWidth="1"/>
    <col min="13515" max="13515" width="16.33203125" style="2" customWidth="1"/>
    <col min="13516" max="13516" width="9.109375" style="2"/>
    <col min="13517" max="13517" width="11.6640625" style="2" bestFit="1" customWidth="1"/>
    <col min="13518" max="13518" width="10.109375" style="2" bestFit="1" customWidth="1"/>
    <col min="13519" max="13519" width="11.6640625" style="2" bestFit="1" customWidth="1"/>
    <col min="13520" max="13766" width="9.109375" style="2"/>
    <col min="13767" max="13767" width="4.88671875" style="2" customWidth="1"/>
    <col min="13768" max="13768" width="39" style="2" customWidth="1"/>
    <col min="13769" max="13769" width="15.6640625" style="2" bestFit="1" customWidth="1"/>
    <col min="13770" max="13770" width="15" style="2" bestFit="1" customWidth="1"/>
    <col min="13771" max="13771" width="16.33203125" style="2" customWidth="1"/>
    <col min="13772" max="13772" width="9.109375" style="2"/>
    <col min="13773" max="13773" width="11.6640625" style="2" bestFit="1" customWidth="1"/>
    <col min="13774" max="13774" width="10.109375" style="2" bestFit="1" customWidth="1"/>
    <col min="13775" max="13775" width="11.6640625" style="2" bestFit="1" customWidth="1"/>
    <col min="13776" max="14022" width="9.109375" style="2"/>
    <col min="14023" max="14023" width="4.88671875" style="2" customWidth="1"/>
    <col min="14024" max="14024" width="39" style="2" customWidth="1"/>
    <col min="14025" max="14025" width="15.6640625" style="2" bestFit="1" customWidth="1"/>
    <col min="14026" max="14026" width="15" style="2" bestFit="1" customWidth="1"/>
    <col min="14027" max="14027" width="16.33203125" style="2" customWidth="1"/>
    <col min="14028" max="14028" width="9.109375" style="2"/>
    <col min="14029" max="14029" width="11.6640625" style="2" bestFit="1" customWidth="1"/>
    <col min="14030" max="14030" width="10.109375" style="2" bestFit="1" customWidth="1"/>
    <col min="14031" max="14031" width="11.6640625" style="2" bestFit="1" customWidth="1"/>
    <col min="14032" max="14278" width="9.109375" style="2"/>
    <col min="14279" max="14279" width="4.88671875" style="2" customWidth="1"/>
    <col min="14280" max="14280" width="39" style="2" customWidth="1"/>
    <col min="14281" max="14281" width="15.6640625" style="2" bestFit="1" customWidth="1"/>
    <col min="14282" max="14282" width="15" style="2" bestFit="1" customWidth="1"/>
    <col min="14283" max="14283" width="16.33203125" style="2" customWidth="1"/>
    <col min="14284" max="14284" width="9.109375" style="2"/>
    <col min="14285" max="14285" width="11.6640625" style="2" bestFit="1" customWidth="1"/>
    <col min="14286" max="14286" width="10.109375" style="2" bestFit="1" customWidth="1"/>
    <col min="14287" max="14287" width="11.6640625" style="2" bestFit="1" customWidth="1"/>
    <col min="14288" max="14534" width="9.109375" style="2"/>
    <col min="14535" max="14535" width="4.88671875" style="2" customWidth="1"/>
    <col min="14536" max="14536" width="39" style="2" customWidth="1"/>
    <col min="14537" max="14537" width="15.6640625" style="2" bestFit="1" customWidth="1"/>
    <col min="14538" max="14538" width="15" style="2" bestFit="1" customWidth="1"/>
    <col min="14539" max="14539" width="16.33203125" style="2" customWidth="1"/>
    <col min="14540" max="14540" width="9.109375" style="2"/>
    <col min="14541" max="14541" width="11.6640625" style="2" bestFit="1" customWidth="1"/>
    <col min="14542" max="14542" width="10.109375" style="2" bestFit="1" customWidth="1"/>
    <col min="14543" max="14543" width="11.6640625" style="2" bestFit="1" customWidth="1"/>
    <col min="14544" max="14790" width="9.109375" style="2"/>
    <col min="14791" max="14791" width="4.88671875" style="2" customWidth="1"/>
    <col min="14792" max="14792" width="39" style="2" customWidth="1"/>
    <col min="14793" max="14793" width="15.6640625" style="2" bestFit="1" customWidth="1"/>
    <col min="14794" max="14794" width="15" style="2" bestFit="1" customWidth="1"/>
    <col min="14795" max="14795" width="16.33203125" style="2" customWidth="1"/>
    <col min="14796" max="14796" width="9.109375" style="2"/>
    <col min="14797" max="14797" width="11.6640625" style="2" bestFit="1" customWidth="1"/>
    <col min="14798" max="14798" width="10.109375" style="2" bestFit="1" customWidth="1"/>
    <col min="14799" max="14799" width="11.6640625" style="2" bestFit="1" customWidth="1"/>
    <col min="14800" max="15046" width="9.109375" style="2"/>
    <col min="15047" max="15047" width="4.88671875" style="2" customWidth="1"/>
    <col min="15048" max="15048" width="39" style="2" customWidth="1"/>
    <col min="15049" max="15049" width="15.6640625" style="2" bestFit="1" customWidth="1"/>
    <col min="15050" max="15050" width="15" style="2" bestFit="1" customWidth="1"/>
    <col min="15051" max="15051" width="16.33203125" style="2" customWidth="1"/>
    <col min="15052" max="15052" width="9.109375" style="2"/>
    <col min="15053" max="15053" width="11.6640625" style="2" bestFit="1" customWidth="1"/>
    <col min="15054" max="15054" width="10.109375" style="2" bestFit="1" customWidth="1"/>
    <col min="15055" max="15055" width="11.6640625" style="2" bestFit="1" customWidth="1"/>
    <col min="15056" max="15302" width="9.109375" style="2"/>
    <col min="15303" max="15303" width="4.88671875" style="2" customWidth="1"/>
    <col min="15304" max="15304" width="39" style="2" customWidth="1"/>
    <col min="15305" max="15305" width="15.6640625" style="2" bestFit="1" customWidth="1"/>
    <col min="15306" max="15306" width="15" style="2" bestFit="1" customWidth="1"/>
    <col min="15307" max="15307" width="16.33203125" style="2" customWidth="1"/>
    <col min="15308" max="15308" width="9.109375" style="2"/>
    <col min="15309" max="15309" width="11.6640625" style="2" bestFit="1" customWidth="1"/>
    <col min="15310" max="15310" width="10.109375" style="2" bestFit="1" customWidth="1"/>
    <col min="15311" max="15311" width="11.6640625" style="2" bestFit="1" customWidth="1"/>
    <col min="15312" max="15558" width="9.109375" style="2"/>
    <col min="15559" max="15559" width="4.88671875" style="2" customWidth="1"/>
    <col min="15560" max="15560" width="39" style="2" customWidth="1"/>
    <col min="15561" max="15561" width="15.6640625" style="2" bestFit="1" customWidth="1"/>
    <col min="15562" max="15562" width="15" style="2" bestFit="1" customWidth="1"/>
    <col min="15563" max="15563" width="16.33203125" style="2" customWidth="1"/>
    <col min="15564" max="15564" width="9.109375" style="2"/>
    <col min="15565" max="15565" width="11.6640625" style="2" bestFit="1" customWidth="1"/>
    <col min="15566" max="15566" width="10.109375" style="2" bestFit="1" customWidth="1"/>
    <col min="15567" max="15567" width="11.6640625" style="2" bestFit="1" customWidth="1"/>
    <col min="15568" max="15814" width="9.109375" style="2"/>
    <col min="15815" max="15815" width="4.88671875" style="2" customWidth="1"/>
    <col min="15816" max="15816" width="39" style="2" customWidth="1"/>
    <col min="15817" max="15817" width="15.6640625" style="2" bestFit="1" customWidth="1"/>
    <col min="15818" max="15818" width="15" style="2" bestFit="1" customWidth="1"/>
    <col min="15819" max="15819" width="16.33203125" style="2" customWidth="1"/>
    <col min="15820" max="15820" width="9.109375" style="2"/>
    <col min="15821" max="15821" width="11.6640625" style="2" bestFit="1" customWidth="1"/>
    <col min="15822" max="15822" width="10.109375" style="2" bestFit="1" customWidth="1"/>
    <col min="15823" max="15823" width="11.6640625" style="2" bestFit="1" customWidth="1"/>
    <col min="15824" max="16070" width="9.109375" style="2"/>
    <col min="16071" max="16071" width="4.88671875" style="2" customWidth="1"/>
    <col min="16072" max="16072" width="39" style="2" customWidth="1"/>
    <col min="16073" max="16073" width="15.6640625" style="2" bestFit="1" customWidth="1"/>
    <col min="16074" max="16074" width="15" style="2" bestFit="1" customWidth="1"/>
    <col min="16075" max="16075" width="16.33203125" style="2" customWidth="1"/>
    <col min="16076" max="16076" width="9.109375" style="2"/>
    <col min="16077" max="16077" width="11.6640625" style="2" bestFit="1" customWidth="1"/>
    <col min="16078" max="16078" width="10.109375" style="2" bestFit="1" customWidth="1"/>
    <col min="16079" max="16079" width="11.6640625" style="2" bestFit="1" customWidth="1"/>
    <col min="16080" max="16384" width="9.109375" style="2"/>
  </cols>
  <sheetData>
    <row r="1" spans="1:7" ht="13.8">
      <c r="A1" s="1"/>
      <c r="B1" s="1"/>
      <c r="C1" s="50"/>
      <c r="D1" s="50"/>
      <c r="E1" s="50"/>
      <c r="F1" s="50"/>
    </row>
    <row r="2" spans="1:7" ht="31.2" customHeight="1">
      <c r="A2" s="1"/>
      <c r="B2" s="1"/>
      <c r="C2" s="1"/>
      <c r="D2" s="1"/>
      <c r="E2" s="1"/>
      <c r="F2" s="1" t="s">
        <v>321</v>
      </c>
    </row>
    <row r="3" spans="1:7" ht="13.8">
      <c r="A3" s="1"/>
      <c r="B3" s="1"/>
      <c r="C3" s="51" t="s">
        <v>319</v>
      </c>
      <c r="D3" s="52"/>
      <c r="E3" s="52"/>
      <c r="F3" s="53"/>
    </row>
    <row r="4" spans="1:7" ht="35.4" customHeight="1">
      <c r="A4" s="1"/>
      <c r="B4" s="1"/>
      <c r="C4" s="51" t="s">
        <v>320</v>
      </c>
      <c r="D4" s="52"/>
      <c r="E4" s="52"/>
      <c r="F4" s="53"/>
    </row>
    <row r="5" spans="1:7" s="6" customFormat="1" ht="39" customHeight="1">
      <c r="A5" s="3" t="s">
        <v>0</v>
      </c>
      <c r="B5" s="3"/>
      <c r="C5" s="4" t="s">
        <v>1</v>
      </c>
      <c r="D5" s="5" t="s">
        <v>2</v>
      </c>
      <c r="E5" s="5" t="s">
        <v>3</v>
      </c>
      <c r="F5" s="5" t="s">
        <v>4</v>
      </c>
    </row>
    <row r="6" spans="1:7" ht="12.75" customHeight="1">
      <c r="A6" s="7"/>
      <c r="B6" s="7"/>
      <c r="C6" s="8" t="s">
        <v>5</v>
      </c>
      <c r="D6" s="9"/>
      <c r="E6" s="9"/>
      <c r="F6" s="9"/>
    </row>
    <row r="7" spans="1:7" ht="38.25" customHeight="1">
      <c r="A7" s="7"/>
      <c r="B7" s="7"/>
      <c r="C7" s="10"/>
      <c r="D7" s="11"/>
      <c r="E7" s="11"/>
      <c r="F7" s="11"/>
    </row>
    <row r="8" spans="1:7" ht="12.75" customHeight="1">
      <c r="A8" s="7"/>
      <c r="B8" s="7"/>
      <c r="C8" s="12" t="s">
        <v>6</v>
      </c>
      <c r="D8" s="11">
        <f>SUM(D9:D16)</f>
        <v>1646209.81</v>
      </c>
      <c r="E8" s="11">
        <f>SUM(E9:E16)</f>
        <v>1793375.36</v>
      </c>
      <c r="F8" s="13">
        <f>IF(ISERROR((E8-D8)/D8),0,((E8-D8)/D8))</f>
        <v>8.9396593985793374E-2</v>
      </c>
      <c r="G8" s="14"/>
    </row>
    <row r="9" spans="1:7" ht="12.75" hidden="1" customHeight="1" outlineLevel="1">
      <c r="A9" s="15" t="s">
        <v>7</v>
      </c>
      <c r="B9" s="15" t="s">
        <v>8</v>
      </c>
      <c r="C9" s="16" t="s">
        <v>9</v>
      </c>
      <c r="D9" s="17">
        <v>2000</v>
      </c>
      <c r="E9" s="17">
        <v>1500</v>
      </c>
      <c r="F9" s="18"/>
    </row>
    <row r="10" spans="1:7" ht="12.75" hidden="1" customHeight="1" outlineLevel="1">
      <c r="A10" s="15" t="s">
        <v>7</v>
      </c>
      <c r="B10" s="15" t="s">
        <v>10</v>
      </c>
      <c r="C10" s="16" t="s">
        <v>11</v>
      </c>
      <c r="D10" s="17">
        <v>1238480.57</v>
      </c>
      <c r="E10" s="17">
        <v>1326014.55</v>
      </c>
      <c r="F10" s="18"/>
    </row>
    <row r="11" spans="1:7" ht="12.75" hidden="1" customHeight="1" outlineLevel="1">
      <c r="A11" s="15" t="s">
        <v>12</v>
      </c>
      <c r="B11" s="15" t="s">
        <v>10</v>
      </c>
      <c r="C11" s="16" t="s">
        <v>11</v>
      </c>
      <c r="D11" s="17">
        <v>235877.05</v>
      </c>
      <c r="E11" s="17">
        <v>305106.65000000002</v>
      </c>
      <c r="F11" s="18"/>
    </row>
    <row r="12" spans="1:7" ht="12.75" hidden="1" customHeight="1" outlineLevel="1">
      <c r="A12" s="15" t="s">
        <v>12</v>
      </c>
      <c r="B12" s="15" t="s">
        <v>13</v>
      </c>
      <c r="C12" s="16" t="s">
        <v>14</v>
      </c>
      <c r="D12" s="17">
        <v>0</v>
      </c>
      <c r="E12" s="17">
        <v>0</v>
      </c>
      <c r="F12" s="18"/>
    </row>
    <row r="13" spans="1:7" ht="12.75" hidden="1" customHeight="1" outlineLevel="1">
      <c r="A13" s="15" t="s">
        <v>15</v>
      </c>
      <c r="B13" s="15" t="s">
        <v>10</v>
      </c>
      <c r="C13" s="16" t="s">
        <v>11</v>
      </c>
      <c r="D13" s="17">
        <v>8600.82</v>
      </c>
      <c r="E13" s="17">
        <v>6200</v>
      </c>
      <c r="F13" s="18"/>
    </row>
    <row r="14" spans="1:7" ht="12.75" hidden="1" customHeight="1" outlineLevel="1">
      <c r="A14" s="15">
        <v>200100</v>
      </c>
      <c r="B14" s="15" t="s">
        <v>10</v>
      </c>
      <c r="C14" s="16" t="s">
        <v>11</v>
      </c>
      <c r="D14" s="17">
        <v>0</v>
      </c>
      <c r="E14" s="17">
        <v>10504</v>
      </c>
      <c r="F14" s="18"/>
    </row>
    <row r="15" spans="1:7" ht="12.75" hidden="1" customHeight="1" outlineLevel="1">
      <c r="A15" s="15" t="s">
        <v>16</v>
      </c>
      <c r="B15" s="15" t="s">
        <v>10</v>
      </c>
      <c r="C15" s="16" t="s">
        <v>11</v>
      </c>
      <c r="D15" s="17">
        <v>161251.36999999997</v>
      </c>
      <c r="E15" s="17">
        <v>144050.16</v>
      </c>
      <c r="F15" s="18"/>
    </row>
    <row r="16" spans="1:7" ht="12.75" hidden="1" customHeight="1" outlineLevel="1">
      <c r="A16" s="15" t="s">
        <v>16</v>
      </c>
      <c r="B16" s="15" t="s">
        <v>17</v>
      </c>
      <c r="C16" s="16" t="s">
        <v>18</v>
      </c>
      <c r="D16" s="17">
        <v>0</v>
      </c>
      <c r="E16" s="17">
        <v>0</v>
      </c>
      <c r="F16" s="18"/>
    </row>
    <row r="17" spans="1:9" ht="12.75" customHeight="1" collapsed="1">
      <c r="A17" s="7"/>
      <c r="B17" s="7"/>
      <c r="C17" s="12" t="s">
        <v>19</v>
      </c>
      <c r="D17" s="11">
        <f>SUM(D18:D41)</f>
        <v>393380.35000000003</v>
      </c>
      <c r="E17" s="11">
        <f>SUM(E18:E41)</f>
        <v>441949.83</v>
      </c>
      <c r="F17" s="13">
        <f t="shared" ref="F17:F49" si="0">IF(ISERROR((E17-D17)/D17),0,((E17-D17)/D17))</f>
        <v>0.12346697032528436</v>
      </c>
      <c r="H17" s="19"/>
      <c r="I17" s="19"/>
    </row>
    <row r="18" spans="1:9" ht="12.75" hidden="1" customHeight="1" outlineLevel="1">
      <c r="A18" s="15" t="s">
        <v>7</v>
      </c>
      <c r="B18" s="15" t="s">
        <v>20</v>
      </c>
      <c r="C18" s="16" t="s">
        <v>21</v>
      </c>
      <c r="D18" s="17">
        <v>1350</v>
      </c>
      <c r="E18" s="17">
        <v>1350</v>
      </c>
      <c r="F18" s="18">
        <f t="shared" si="0"/>
        <v>0</v>
      </c>
    </row>
    <row r="19" spans="1:9" ht="12.75" hidden="1" customHeight="1" outlineLevel="1">
      <c r="A19" s="15" t="s">
        <v>7</v>
      </c>
      <c r="B19" s="15" t="s">
        <v>22</v>
      </c>
      <c r="C19" s="16" t="s">
        <v>23</v>
      </c>
      <c r="D19" s="17">
        <v>0</v>
      </c>
      <c r="E19" s="17">
        <v>0</v>
      </c>
      <c r="F19" s="18">
        <f t="shared" si="0"/>
        <v>0</v>
      </c>
    </row>
    <row r="20" spans="1:9" ht="12.75" hidden="1" customHeight="1" outlineLevel="1">
      <c r="A20" s="15" t="s">
        <v>7</v>
      </c>
      <c r="B20" s="15" t="s">
        <v>24</v>
      </c>
      <c r="C20" s="16" t="s">
        <v>25</v>
      </c>
      <c r="D20" s="17">
        <v>7224.97</v>
      </c>
      <c r="E20" s="17">
        <v>0</v>
      </c>
      <c r="F20" s="18">
        <f t="shared" si="0"/>
        <v>-1</v>
      </c>
    </row>
    <row r="21" spans="1:9" ht="12.75" hidden="1" customHeight="1" outlineLevel="1">
      <c r="A21" s="15" t="s">
        <v>12</v>
      </c>
      <c r="B21" s="15" t="s">
        <v>24</v>
      </c>
      <c r="C21" s="16" t="s">
        <v>25</v>
      </c>
      <c r="D21" s="17">
        <v>31813</v>
      </c>
      <c r="E21" s="17">
        <v>31146.2</v>
      </c>
      <c r="F21" s="18">
        <f t="shared" si="0"/>
        <v>-2.0959984911828475E-2</v>
      </c>
    </row>
    <row r="22" spans="1:9" ht="12.75" hidden="1" customHeight="1" outlineLevel="1">
      <c r="A22" s="15">
        <v>200100</v>
      </c>
      <c r="B22" s="15" t="s">
        <v>24</v>
      </c>
      <c r="C22" s="16" t="s">
        <v>25</v>
      </c>
      <c r="D22" s="17">
        <v>0</v>
      </c>
      <c r="E22" s="17">
        <v>46045.2</v>
      </c>
      <c r="F22" s="18">
        <f t="shared" si="0"/>
        <v>0</v>
      </c>
    </row>
    <row r="23" spans="1:9" ht="12.75" hidden="1" customHeight="1" outlineLevel="1">
      <c r="A23" s="15" t="s">
        <v>12</v>
      </c>
      <c r="B23" s="15" t="s">
        <v>22</v>
      </c>
      <c r="C23" s="16" t="s">
        <v>23</v>
      </c>
      <c r="D23" s="17">
        <v>0</v>
      </c>
      <c r="E23" s="17">
        <v>0</v>
      </c>
      <c r="F23" s="18">
        <f t="shared" si="0"/>
        <v>0</v>
      </c>
      <c r="H23" s="19"/>
    </row>
    <row r="24" spans="1:9" ht="12.75" hidden="1" customHeight="1" outlineLevel="1">
      <c r="A24" s="15" t="s">
        <v>12</v>
      </c>
      <c r="B24" s="15" t="s">
        <v>17</v>
      </c>
      <c r="C24" s="16" t="s">
        <v>18</v>
      </c>
      <c r="D24" s="17">
        <v>91542</v>
      </c>
      <c r="E24" s="17">
        <v>85000</v>
      </c>
      <c r="F24" s="18">
        <f t="shared" si="0"/>
        <v>-7.1464464398855176E-2</v>
      </c>
    </row>
    <row r="25" spans="1:9" ht="12.75" hidden="1" customHeight="1" outlineLevel="1">
      <c r="A25" s="15">
        <v>400000</v>
      </c>
      <c r="B25" s="15" t="s">
        <v>24</v>
      </c>
      <c r="C25" s="16" t="s">
        <v>25</v>
      </c>
      <c r="D25" s="17">
        <v>3100</v>
      </c>
      <c r="E25" s="17">
        <v>2300</v>
      </c>
      <c r="F25" s="18">
        <f t="shared" si="0"/>
        <v>-0.25806451612903225</v>
      </c>
    </row>
    <row r="26" spans="1:9" ht="12.75" hidden="1" customHeight="1" outlineLevel="1">
      <c r="A26" s="15" t="s">
        <v>16</v>
      </c>
      <c r="B26" s="15" t="s">
        <v>24</v>
      </c>
      <c r="C26" s="16" t="s">
        <v>25</v>
      </c>
      <c r="D26" s="17">
        <v>63000</v>
      </c>
      <c r="E26" s="17">
        <v>147800</v>
      </c>
      <c r="F26" s="18">
        <f t="shared" si="0"/>
        <v>1.3460317460317461</v>
      </c>
    </row>
    <row r="27" spans="1:9" ht="12.75" hidden="1" customHeight="1" outlineLevel="1">
      <c r="A27" s="15" t="s">
        <v>26</v>
      </c>
      <c r="B27" s="15" t="s">
        <v>10</v>
      </c>
      <c r="C27" s="16" t="s">
        <v>11</v>
      </c>
      <c r="D27" s="17">
        <v>67500</v>
      </c>
      <c r="E27" s="17">
        <v>0</v>
      </c>
      <c r="F27" s="18">
        <f t="shared" si="0"/>
        <v>-1</v>
      </c>
    </row>
    <row r="28" spans="1:9" ht="12.75" hidden="1" customHeight="1" outlineLevel="1">
      <c r="A28" s="20" t="s">
        <v>26</v>
      </c>
      <c r="B28" s="20" t="s">
        <v>294</v>
      </c>
      <c r="C28" s="21" t="s">
        <v>295</v>
      </c>
      <c r="D28" s="17">
        <v>181.96000000000004</v>
      </c>
      <c r="E28" s="22"/>
      <c r="F28" s="23">
        <f t="shared" si="0"/>
        <v>-1</v>
      </c>
    </row>
    <row r="29" spans="1:9" ht="12.75" hidden="1" customHeight="1" outlineLevel="1">
      <c r="A29" s="15" t="s">
        <v>26</v>
      </c>
      <c r="B29" s="15" t="s">
        <v>27</v>
      </c>
      <c r="C29" s="16" t="s">
        <v>28</v>
      </c>
      <c r="D29" s="17">
        <v>6.1999999999999993</v>
      </c>
      <c r="E29" s="17">
        <v>5.7399999999999984</v>
      </c>
      <c r="F29" s="18">
        <f t="shared" si="0"/>
        <v>-7.4193548387096922E-2</v>
      </c>
    </row>
    <row r="30" spans="1:9" ht="12.75" hidden="1" customHeight="1" outlineLevel="1">
      <c r="A30" s="15">
        <v>700000</v>
      </c>
      <c r="B30" s="15" t="s">
        <v>29</v>
      </c>
      <c r="C30" s="16" t="s">
        <v>30</v>
      </c>
      <c r="D30" s="17">
        <v>0</v>
      </c>
      <c r="E30" s="17">
        <v>0</v>
      </c>
      <c r="F30" s="18">
        <f t="shared" si="0"/>
        <v>0</v>
      </c>
    </row>
    <row r="31" spans="1:9" ht="12.75" hidden="1" customHeight="1" outlineLevel="1">
      <c r="A31" s="15">
        <v>100000</v>
      </c>
      <c r="B31" s="15" t="s">
        <v>31</v>
      </c>
      <c r="C31" s="16" t="s">
        <v>32</v>
      </c>
      <c r="D31" s="17">
        <v>15.699999999999992</v>
      </c>
      <c r="E31" s="17">
        <v>62.399999999999991</v>
      </c>
      <c r="F31" s="18">
        <f t="shared" si="0"/>
        <v>2.9745222929936324</v>
      </c>
    </row>
    <row r="32" spans="1:9" ht="12.75" hidden="1" customHeight="1" outlineLevel="1">
      <c r="A32" s="15">
        <v>100000</v>
      </c>
      <c r="B32" s="15" t="s">
        <v>33</v>
      </c>
      <c r="C32" s="16" t="s">
        <v>34</v>
      </c>
      <c r="D32" s="17">
        <v>12123.21</v>
      </c>
      <c r="E32" s="17">
        <v>10368.92</v>
      </c>
      <c r="F32" s="18">
        <f t="shared" si="0"/>
        <v>-0.14470507398618015</v>
      </c>
    </row>
    <row r="33" spans="1:6" ht="12.75" hidden="1" customHeight="1" outlineLevel="1">
      <c r="A33" s="15">
        <v>100000</v>
      </c>
      <c r="B33" s="15" t="s">
        <v>35</v>
      </c>
      <c r="C33" s="16" t="s">
        <v>36</v>
      </c>
      <c r="D33" s="17">
        <v>16363.110000000004</v>
      </c>
      <c r="E33" s="17">
        <v>21175.750000000004</v>
      </c>
      <c r="F33" s="18">
        <f t="shared" si="0"/>
        <v>0.29411523848461557</v>
      </c>
    </row>
    <row r="34" spans="1:6" ht="12.75" hidden="1" customHeight="1" outlineLevel="1">
      <c r="A34" s="15">
        <v>100000</v>
      </c>
      <c r="B34" s="15" t="s">
        <v>37</v>
      </c>
      <c r="C34" s="16" t="s">
        <v>38</v>
      </c>
      <c r="D34" s="17">
        <v>2664.8999999999978</v>
      </c>
      <c r="E34" s="17">
        <v>724.15000000000009</v>
      </c>
      <c r="F34" s="18">
        <f t="shared" si="0"/>
        <v>-0.72826372471762513</v>
      </c>
    </row>
    <row r="35" spans="1:6" ht="12.75" hidden="1" customHeight="1" outlineLevel="1">
      <c r="A35" s="15" t="s">
        <v>12</v>
      </c>
      <c r="B35" s="15" t="s">
        <v>37</v>
      </c>
      <c r="C35" s="16" t="s">
        <v>38</v>
      </c>
      <c r="D35" s="17">
        <v>0</v>
      </c>
      <c r="E35" s="17">
        <v>0</v>
      </c>
      <c r="F35" s="18">
        <f t="shared" si="0"/>
        <v>0</v>
      </c>
    </row>
    <row r="36" spans="1:6" ht="12.75" hidden="1" customHeight="1" outlineLevel="1">
      <c r="A36" s="15" t="s">
        <v>15</v>
      </c>
      <c r="B36" s="15" t="s">
        <v>37</v>
      </c>
      <c r="C36" s="16" t="s">
        <v>38</v>
      </c>
      <c r="D36" s="17">
        <v>0</v>
      </c>
      <c r="E36" s="17">
        <v>0</v>
      </c>
      <c r="F36" s="18">
        <f t="shared" si="0"/>
        <v>0</v>
      </c>
    </row>
    <row r="37" spans="1:6" ht="12.75" hidden="1" customHeight="1" outlineLevel="1">
      <c r="A37" s="15" t="s">
        <v>16</v>
      </c>
      <c r="B37" s="15" t="s">
        <v>37</v>
      </c>
      <c r="C37" s="16" t="s">
        <v>38</v>
      </c>
      <c r="D37" s="17">
        <v>0</v>
      </c>
      <c r="E37" s="17">
        <v>0</v>
      </c>
      <c r="F37" s="18">
        <f t="shared" si="0"/>
        <v>0</v>
      </c>
    </row>
    <row r="38" spans="1:6" ht="12.75" hidden="1" customHeight="1" outlineLevel="1">
      <c r="A38" s="15">
        <v>500000</v>
      </c>
      <c r="B38" s="15" t="s">
        <v>37</v>
      </c>
      <c r="C38" s="16" t="s">
        <v>38</v>
      </c>
      <c r="D38" s="17">
        <v>0</v>
      </c>
      <c r="E38" s="17">
        <v>0</v>
      </c>
      <c r="F38" s="18">
        <f t="shared" si="0"/>
        <v>0</v>
      </c>
    </row>
    <row r="39" spans="1:6" ht="12.75" hidden="1" customHeight="1" outlineLevel="1">
      <c r="A39" s="15" t="s">
        <v>26</v>
      </c>
      <c r="B39" s="15" t="s">
        <v>39</v>
      </c>
      <c r="C39" s="16" t="s">
        <v>40</v>
      </c>
      <c r="D39" s="17">
        <v>71961.820000000007</v>
      </c>
      <c r="E39" s="17">
        <v>70895.3</v>
      </c>
      <c r="F39" s="18">
        <f t="shared" si="0"/>
        <v>-1.4820636832142433E-2</v>
      </c>
    </row>
    <row r="40" spans="1:6" ht="12.75" hidden="1" customHeight="1" outlineLevel="1">
      <c r="A40" s="15" t="s">
        <v>26</v>
      </c>
      <c r="B40" s="15" t="s">
        <v>37</v>
      </c>
      <c r="C40" s="16" t="s">
        <v>38</v>
      </c>
      <c r="D40" s="17">
        <v>24533.48</v>
      </c>
      <c r="E40" s="17">
        <v>25076.17</v>
      </c>
      <c r="F40" s="18">
        <f t="shared" si="0"/>
        <v>2.212038406292131E-2</v>
      </c>
    </row>
    <row r="41" spans="1:6" ht="12.75" hidden="1" customHeight="1" outlineLevel="1">
      <c r="A41" s="15" t="s">
        <v>26</v>
      </c>
      <c r="B41" s="15" t="s">
        <v>41</v>
      </c>
      <c r="C41" s="16" t="s">
        <v>42</v>
      </c>
      <c r="D41" s="17">
        <v>0</v>
      </c>
      <c r="E41" s="17">
        <v>0</v>
      </c>
      <c r="F41" s="18">
        <f t="shared" si="0"/>
        <v>0</v>
      </c>
    </row>
    <row r="42" spans="1:6" ht="12.75" customHeight="1" collapsed="1">
      <c r="A42" s="7"/>
      <c r="B42" s="7"/>
      <c r="C42" s="12" t="s">
        <v>317</v>
      </c>
      <c r="D42" s="24">
        <f>D43</f>
        <v>30791.71</v>
      </c>
      <c r="E42" s="24">
        <f>E43</f>
        <v>22896.91</v>
      </c>
      <c r="F42" s="13">
        <f t="shared" si="0"/>
        <v>-0.25639368518344707</v>
      </c>
    </row>
    <row r="43" spans="1:6" ht="12.75" hidden="1" customHeight="1" outlineLevel="1">
      <c r="A43" s="15">
        <v>200000</v>
      </c>
      <c r="B43" s="15" t="s">
        <v>43</v>
      </c>
      <c r="C43" s="16" t="s">
        <v>44</v>
      </c>
      <c r="D43" s="17">
        <v>30791.71</v>
      </c>
      <c r="E43" s="17">
        <v>22896.91</v>
      </c>
      <c r="F43" s="18">
        <f t="shared" si="0"/>
        <v>-0.25639368518344707</v>
      </c>
    </row>
    <row r="44" spans="1:6" ht="12.75" customHeight="1" collapsed="1">
      <c r="A44" s="7"/>
      <c r="B44" s="7"/>
      <c r="C44" s="12" t="s">
        <v>45</v>
      </c>
      <c r="D44" s="11">
        <f>SUM(D45:D46)</f>
        <v>0</v>
      </c>
      <c r="E44" s="11">
        <f>SUM(E45:E46)</f>
        <v>6000</v>
      </c>
      <c r="F44" s="13">
        <f t="shared" si="0"/>
        <v>0</v>
      </c>
    </row>
    <row r="45" spans="1:6" ht="12.75" hidden="1" customHeight="1" outlineLevel="1">
      <c r="A45" s="15">
        <v>200000</v>
      </c>
      <c r="B45" s="15" t="s">
        <v>46</v>
      </c>
      <c r="C45" s="16" t="s">
        <v>47</v>
      </c>
      <c r="D45" s="17">
        <v>0</v>
      </c>
      <c r="E45" s="17">
        <v>0</v>
      </c>
      <c r="F45" s="18">
        <f t="shared" si="0"/>
        <v>0</v>
      </c>
    </row>
    <row r="46" spans="1:6" ht="12.75" hidden="1" customHeight="1" outlineLevel="1">
      <c r="A46" s="15">
        <v>200100</v>
      </c>
      <c r="B46" s="15" t="s">
        <v>46</v>
      </c>
      <c r="C46" s="16" t="s">
        <v>47</v>
      </c>
      <c r="D46" s="17">
        <v>0</v>
      </c>
      <c r="E46" s="17">
        <v>6000</v>
      </c>
      <c r="F46" s="18">
        <f t="shared" si="0"/>
        <v>0</v>
      </c>
    </row>
    <row r="47" spans="1:6" ht="12.75" customHeight="1" collapsed="1">
      <c r="A47" s="7"/>
      <c r="B47" s="7"/>
      <c r="C47" s="12" t="s">
        <v>318</v>
      </c>
      <c r="D47" s="11">
        <f>D48</f>
        <v>0</v>
      </c>
      <c r="E47" s="11">
        <f>E48</f>
        <v>109500</v>
      </c>
      <c r="F47" s="13">
        <f t="shared" si="0"/>
        <v>0</v>
      </c>
    </row>
    <row r="48" spans="1:6" ht="12.75" hidden="1" customHeight="1" outlineLevel="1">
      <c r="A48" s="15">
        <v>200000</v>
      </c>
      <c r="B48" s="15" t="s">
        <v>48</v>
      </c>
      <c r="C48" s="16" t="s">
        <v>49</v>
      </c>
      <c r="D48" s="17">
        <v>0</v>
      </c>
      <c r="E48" s="17">
        <v>109500</v>
      </c>
      <c r="F48" s="18">
        <f t="shared" si="0"/>
        <v>0</v>
      </c>
    </row>
    <row r="49" spans="1:8" ht="12.75" customHeight="1" collapsed="1">
      <c r="A49" s="7"/>
      <c r="B49" s="7"/>
      <c r="C49" s="12" t="s">
        <v>50</v>
      </c>
      <c r="D49" s="11">
        <f>D50</f>
        <v>495000</v>
      </c>
      <c r="E49" s="11">
        <f>E50</f>
        <v>475000</v>
      </c>
      <c r="F49" s="13">
        <f t="shared" si="0"/>
        <v>-4.0404040404040407E-2</v>
      </c>
    </row>
    <row r="50" spans="1:8" ht="12.75" hidden="1" customHeight="1" outlineLevel="1">
      <c r="A50" s="15">
        <v>700000</v>
      </c>
      <c r="B50" s="15" t="s">
        <v>51</v>
      </c>
      <c r="C50" s="16" t="s">
        <v>52</v>
      </c>
      <c r="D50" s="17">
        <v>495000</v>
      </c>
      <c r="E50" s="17">
        <v>475000</v>
      </c>
      <c r="F50" s="18">
        <f t="shared" ref="F50:F80" si="1">IF(ISERROR((E50-D50)/D50),0,((E50-D50)/D50))</f>
        <v>-4.0404040404040407E-2</v>
      </c>
    </row>
    <row r="51" spans="1:8" ht="12.75" customHeight="1" collapsed="1">
      <c r="A51" s="25"/>
      <c r="B51" s="25"/>
      <c r="C51" s="26"/>
      <c r="D51" s="11"/>
      <c r="E51" s="11"/>
      <c r="F51" s="13"/>
    </row>
    <row r="52" spans="1:8" ht="12.75" customHeight="1">
      <c r="A52" s="7"/>
      <c r="B52" s="7"/>
      <c r="C52" s="27" t="s">
        <v>53</v>
      </c>
      <c r="D52" s="28">
        <f>D8+D17+D42+D44+D47+D49</f>
        <v>2565381.87</v>
      </c>
      <c r="E52" s="28">
        <f>E8+E17+E42+E44+E47+E49</f>
        <v>2848722.1</v>
      </c>
      <c r="F52" s="29">
        <f>IF(ISERROR((E52-D52)/D52),0,((E52-D52)/D52))</f>
        <v>0.11044758416414628</v>
      </c>
      <c r="H52" s="30"/>
    </row>
    <row r="53" spans="1:8" ht="12.75" customHeight="1">
      <c r="A53" s="7"/>
      <c r="B53" s="7"/>
      <c r="C53" s="31"/>
      <c r="D53" s="11"/>
      <c r="E53" s="11"/>
      <c r="F53" s="13"/>
    </row>
    <row r="54" spans="1:8" ht="12.75" customHeight="1">
      <c r="A54" s="7"/>
      <c r="B54" s="7"/>
      <c r="C54" s="32" t="s">
        <v>54</v>
      </c>
      <c r="D54" s="11"/>
      <c r="E54" s="11"/>
      <c r="F54" s="13"/>
    </row>
    <row r="55" spans="1:8" ht="12.75" customHeight="1">
      <c r="A55" s="7"/>
      <c r="B55" s="7"/>
      <c r="C55" s="31"/>
      <c r="D55" s="11"/>
      <c r="E55" s="11"/>
      <c r="F55" s="13"/>
    </row>
    <row r="56" spans="1:8" ht="12.75" customHeight="1">
      <c r="A56" s="7"/>
      <c r="B56" s="7"/>
      <c r="C56" s="33" t="s">
        <v>55</v>
      </c>
      <c r="D56" s="28">
        <f>SUM(D57:D64)</f>
        <v>30452.839999999997</v>
      </c>
      <c r="E56" s="28">
        <f>SUM(E57:E64)</f>
        <v>27513.279999999999</v>
      </c>
      <c r="F56" s="29">
        <f t="shared" ref="F56:F78" si="2">IF(ISERROR((E56-D56)/D56),0,((E56-D56)/D56))</f>
        <v>-9.6528271254832002E-2</v>
      </c>
    </row>
    <row r="57" spans="1:8" ht="12.75" hidden="1" customHeight="1" outlineLevel="1">
      <c r="A57" s="15" t="s">
        <v>26</v>
      </c>
      <c r="B57" s="15" t="s">
        <v>56</v>
      </c>
      <c r="C57" s="16" t="s">
        <v>309</v>
      </c>
      <c r="D57" s="17">
        <v>0</v>
      </c>
      <c r="E57" s="17">
        <v>0</v>
      </c>
      <c r="F57" s="18">
        <f t="shared" si="2"/>
        <v>0</v>
      </c>
    </row>
    <row r="58" spans="1:8" ht="12.75" hidden="1" customHeight="1" outlineLevel="1">
      <c r="A58" s="15" t="s">
        <v>26</v>
      </c>
      <c r="B58" s="15" t="s">
        <v>57</v>
      </c>
      <c r="C58" s="16" t="s">
        <v>310</v>
      </c>
      <c r="D58" s="17">
        <v>19462.04</v>
      </c>
      <c r="E58" s="17">
        <v>11971.070000000002</v>
      </c>
      <c r="F58" s="18">
        <f t="shared" si="2"/>
        <v>-0.38490158277343994</v>
      </c>
    </row>
    <row r="59" spans="1:8" ht="12.75" hidden="1" customHeight="1" outlineLevel="1">
      <c r="A59" s="15" t="s">
        <v>26</v>
      </c>
      <c r="B59" s="15" t="s">
        <v>58</v>
      </c>
      <c r="C59" s="16" t="s">
        <v>311</v>
      </c>
      <c r="D59" s="17">
        <v>0</v>
      </c>
      <c r="E59" s="17">
        <v>5199.99</v>
      </c>
      <c r="F59" s="18">
        <f t="shared" si="2"/>
        <v>0</v>
      </c>
    </row>
    <row r="60" spans="1:8" ht="12.75" hidden="1" customHeight="1" outlineLevel="1">
      <c r="A60" s="15" t="s">
        <v>26</v>
      </c>
      <c r="B60" s="34" t="s">
        <v>59</v>
      </c>
      <c r="C60" s="16" t="s">
        <v>312</v>
      </c>
      <c r="D60" s="17">
        <v>0</v>
      </c>
      <c r="E60" s="17">
        <v>416</v>
      </c>
      <c r="F60" s="18">
        <f t="shared" si="2"/>
        <v>0</v>
      </c>
    </row>
    <row r="61" spans="1:8" ht="12.75" hidden="1" customHeight="1" outlineLevel="1">
      <c r="A61" s="15" t="s">
        <v>26</v>
      </c>
      <c r="B61" s="15" t="s">
        <v>60</v>
      </c>
      <c r="C61" s="16" t="s">
        <v>313</v>
      </c>
      <c r="D61" s="17">
        <v>0</v>
      </c>
      <c r="E61" s="17">
        <v>1040</v>
      </c>
      <c r="F61" s="18">
        <f t="shared" si="2"/>
        <v>0</v>
      </c>
    </row>
    <row r="62" spans="1:8" ht="12.75" hidden="1" customHeight="1" outlineLevel="1">
      <c r="A62" s="15" t="s">
        <v>26</v>
      </c>
      <c r="B62" s="15" t="s">
        <v>61</v>
      </c>
      <c r="C62" s="16" t="s">
        <v>314</v>
      </c>
      <c r="D62" s="17">
        <v>9260.56</v>
      </c>
      <c r="E62" s="17">
        <v>7376.1899999999987</v>
      </c>
      <c r="F62" s="18">
        <f t="shared" si="2"/>
        <v>-0.20348337465552849</v>
      </c>
    </row>
    <row r="63" spans="1:8" ht="12.75" hidden="1" customHeight="1" outlineLevel="1">
      <c r="A63" s="15" t="s">
        <v>26</v>
      </c>
      <c r="B63" s="15" t="s">
        <v>62</v>
      </c>
      <c r="C63" s="16" t="s">
        <v>315</v>
      </c>
      <c r="D63" s="17">
        <v>496.64</v>
      </c>
      <c r="E63" s="17">
        <v>432.43</v>
      </c>
      <c r="F63" s="18">
        <f t="shared" si="2"/>
        <v>-0.12928882087628862</v>
      </c>
    </row>
    <row r="64" spans="1:8" ht="12.75" hidden="1" customHeight="1" outlineLevel="1">
      <c r="A64" s="15" t="s">
        <v>26</v>
      </c>
      <c r="B64" s="15" t="s">
        <v>63</v>
      </c>
      <c r="C64" s="16" t="s">
        <v>316</v>
      </c>
      <c r="D64" s="17">
        <v>1233.6000000000001</v>
      </c>
      <c r="E64" s="17">
        <v>1077.5999999999999</v>
      </c>
      <c r="F64" s="18">
        <f t="shared" si="2"/>
        <v>-0.12645914396887176</v>
      </c>
    </row>
    <row r="65" spans="1:6" ht="12.75" customHeight="1" collapsed="1">
      <c r="A65" s="7"/>
      <c r="B65" s="7"/>
      <c r="C65" s="33" t="s">
        <v>64</v>
      </c>
      <c r="D65" s="35">
        <f>D66+D70+D73+D78</f>
        <v>1539455.3399999999</v>
      </c>
      <c r="E65" s="35">
        <f>E66+E70+E73+E78</f>
        <v>1553921.1400000001</v>
      </c>
      <c r="F65" s="29">
        <f t="shared" si="2"/>
        <v>9.396700004301704E-3</v>
      </c>
    </row>
    <row r="66" spans="1:6" ht="12.75" customHeight="1">
      <c r="A66" s="7"/>
      <c r="B66" s="7"/>
      <c r="C66" s="12" t="s">
        <v>65</v>
      </c>
      <c r="D66" s="36">
        <f>SUM(D67:D69)</f>
        <v>1016043.81</v>
      </c>
      <c r="E66" s="36">
        <f>SUM(E67:E69)</f>
        <v>1005920.52</v>
      </c>
      <c r="F66" s="13">
        <f t="shared" si="2"/>
        <v>-9.963438485984218E-3</v>
      </c>
    </row>
    <row r="67" spans="1:6" ht="12.75" hidden="1" customHeight="1" outlineLevel="1">
      <c r="A67" s="15" t="s">
        <v>26</v>
      </c>
      <c r="B67" s="15" t="s">
        <v>66</v>
      </c>
      <c r="C67" s="16" t="s">
        <v>67</v>
      </c>
      <c r="D67" s="17">
        <v>868866.14</v>
      </c>
      <c r="E67" s="17">
        <v>860147.86</v>
      </c>
      <c r="F67" s="18">
        <f t="shared" si="2"/>
        <v>-1.0034088795312047E-2</v>
      </c>
    </row>
    <row r="68" spans="1:6" ht="12.75" hidden="1" customHeight="1" outlineLevel="1">
      <c r="A68" s="15" t="s">
        <v>26</v>
      </c>
      <c r="B68" s="15" t="s">
        <v>68</v>
      </c>
      <c r="C68" s="16" t="s">
        <v>69</v>
      </c>
      <c r="D68" s="17">
        <v>7177.670000000001</v>
      </c>
      <c r="E68" s="17">
        <v>5772.66</v>
      </c>
      <c r="F68" s="18">
        <f t="shared" si="2"/>
        <v>-0.19574736648522445</v>
      </c>
    </row>
    <row r="69" spans="1:6" ht="11.25" hidden="1" customHeight="1" outlineLevel="1">
      <c r="A69" s="15" t="s">
        <v>26</v>
      </c>
      <c r="B69" s="15" t="s">
        <v>70</v>
      </c>
      <c r="C69" s="16" t="s">
        <v>71</v>
      </c>
      <c r="D69" s="17">
        <v>140000</v>
      </c>
      <c r="E69" s="17">
        <v>140000</v>
      </c>
      <c r="F69" s="18">
        <f t="shared" si="2"/>
        <v>0</v>
      </c>
    </row>
    <row r="70" spans="1:6" ht="12.75" customHeight="1" collapsed="1">
      <c r="A70" s="7"/>
      <c r="B70" s="7"/>
      <c r="C70" s="12" t="s">
        <v>72</v>
      </c>
      <c r="D70" s="36">
        <f>SUM(D71:D72)</f>
        <v>329631.65000000002</v>
      </c>
      <c r="E70" s="36">
        <f>SUM(E71:E72)</f>
        <v>332739.93000000005</v>
      </c>
      <c r="F70" s="13">
        <f t="shared" si="2"/>
        <v>9.4295556873862929E-3</v>
      </c>
    </row>
    <row r="71" spans="1:6" ht="12.75" hidden="1" customHeight="1" outlineLevel="1">
      <c r="A71" s="15" t="s">
        <v>26</v>
      </c>
      <c r="B71" s="15" t="s">
        <v>73</v>
      </c>
      <c r="C71" s="16" t="s">
        <v>74</v>
      </c>
      <c r="D71" s="17">
        <v>327024.25</v>
      </c>
      <c r="E71" s="17">
        <v>330429.90000000002</v>
      </c>
      <c r="F71" s="18">
        <f t="shared" si="2"/>
        <v>1.0414059507819446E-2</v>
      </c>
    </row>
    <row r="72" spans="1:6" ht="12.75" hidden="1" customHeight="1" outlineLevel="1">
      <c r="A72" s="15" t="s">
        <v>26</v>
      </c>
      <c r="B72" s="15" t="s">
        <v>75</v>
      </c>
      <c r="C72" s="16" t="s">
        <v>76</v>
      </c>
      <c r="D72" s="17">
        <v>2607.3999999999996</v>
      </c>
      <c r="E72" s="17">
        <v>2310.0300000000002</v>
      </c>
      <c r="F72" s="18">
        <f t="shared" si="2"/>
        <v>-0.11404847741044699</v>
      </c>
    </row>
    <row r="73" spans="1:6" ht="12.75" customHeight="1" collapsed="1">
      <c r="A73" s="7"/>
      <c r="B73" s="7"/>
      <c r="C73" s="12" t="s">
        <v>77</v>
      </c>
      <c r="D73" s="36">
        <f>SUM(D74:D77)</f>
        <v>66603.739999999991</v>
      </c>
      <c r="E73" s="36">
        <f>SUM(E74:E77)</f>
        <v>74938.41</v>
      </c>
      <c r="F73" s="13">
        <f t="shared" si="2"/>
        <v>0.12513816791669677</v>
      </c>
    </row>
    <row r="74" spans="1:6" ht="12.75" hidden="1" customHeight="1" outlineLevel="1">
      <c r="A74" s="15" t="s">
        <v>26</v>
      </c>
      <c r="B74" s="15" t="s">
        <v>78</v>
      </c>
      <c r="C74" s="16" t="s">
        <v>79</v>
      </c>
      <c r="D74" s="17">
        <v>0</v>
      </c>
      <c r="E74" s="17">
        <v>0</v>
      </c>
      <c r="F74" s="18">
        <f t="shared" si="2"/>
        <v>0</v>
      </c>
    </row>
    <row r="75" spans="1:6" ht="12.75" hidden="1" customHeight="1" outlineLevel="1">
      <c r="A75" s="15" t="s">
        <v>26</v>
      </c>
      <c r="B75" s="15" t="s">
        <v>80</v>
      </c>
      <c r="C75" s="16" t="s">
        <v>81</v>
      </c>
      <c r="D75" s="17">
        <v>61687.739999999991</v>
      </c>
      <c r="E75" s="17">
        <v>62927.19</v>
      </c>
      <c r="F75" s="18">
        <f t="shared" si="2"/>
        <v>2.0092323045065547E-2</v>
      </c>
    </row>
    <row r="76" spans="1:6" ht="12.75" hidden="1" customHeight="1" outlineLevel="1">
      <c r="A76" s="15" t="s">
        <v>26</v>
      </c>
      <c r="B76" s="15" t="s">
        <v>82</v>
      </c>
      <c r="C76" s="16" t="s">
        <v>83</v>
      </c>
      <c r="D76" s="17">
        <v>0</v>
      </c>
      <c r="E76" s="17">
        <v>5630.19</v>
      </c>
      <c r="F76" s="18">
        <f t="shared" si="2"/>
        <v>0</v>
      </c>
    </row>
    <row r="77" spans="1:6" ht="12.75" hidden="1" customHeight="1" outlineLevel="1">
      <c r="A77" s="15" t="s">
        <v>26</v>
      </c>
      <c r="B77" s="15" t="s">
        <v>84</v>
      </c>
      <c r="C77" s="16" t="s">
        <v>85</v>
      </c>
      <c r="D77" s="17">
        <v>4916</v>
      </c>
      <c r="E77" s="17">
        <v>6381.0300000000007</v>
      </c>
      <c r="F77" s="18">
        <f t="shared" si="2"/>
        <v>0.29801261187957701</v>
      </c>
    </row>
    <row r="78" spans="1:6" ht="12.75" customHeight="1" collapsed="1">
      <c r="A78" s="7"/>
      <c r="B78" s="7"/>
      <c r="C78" s="12" t="s">
        <v>86</v>
      </c>
      <c r="D78" s="36">
        <f>SUM(D79:D81)</f>
        <v>127176.14</v>
      </c>
      <c r="E78" s="36">
        <f>SUM(E79:E81)</f>
        <v>140322.28</v>
      </c>
      <c r="F78" s="13">
        <f t="shared" si="2"/>
        <v>0.10336954714933162</v>
      </c>
    </row>
    <row r="79" spans="1:6" ht="12.75" hidden="1" customHeight="1" outlineLevel="1">
      <c r="A79" s="15" t="s">
        <v>26</v>
      </c>
      <c r="B79" s="15" t="s">
        <v>87</v>
      </c>
      <c r="C79" s="16" t="s">
        <v>88</v>
      </c>
      <c r="D79" s="17">
        <v>3460.92</v>
      </c>
      <c r="E79" s="17">
        <v>3395.5899999999997</v>
      </c>
      <c r="F79" s="18">
        <f t="shared" si="1"/>
        <v>-1.887648370953399E-2</v>
      </c>
    </row>
    <row r="80" spans="1:6" ht="12.75" hidden="1" customHeight="1" outlineLevel="1">
      <c r="A80" s="15" t="s">
        <v>26</v>
      </c>
      <c r="B80" s="15" t="s">
        <v>89</v>
      </c>
      <c r="C80" s="16" t="s">
        <v>90</v>
      </c>
      <c r="D80" s="17">
        <v>0</v>
      </c>
      <c r="E80" s="17">
        <v>0</v>
      </c>
      <c r="F80" s="18">
        <f t="shared" si="1"/>
        <v>0</v>
      </c>
    </row>
    <row r="81" spans="1:9" ht="12.75" hidden="1" customHeight="1" outlineLevel="1">
      <c r="A81" s="15" t="s">
        <v>26</v>
      </c>
      <c r="B81" s="15" t="s">
        <v>91</v>
      </c>
      <c r="C81" s="16" t="s">
        <v>92</v>
      </c>
      <c r="D81" s="17">
        <v>123715.22</v>
      </c>
      <c r="E81" s="17">
        <v>136926.69</v>
      </c>
      <c r="F81" s="18">
        <f t="shared" ref="F81:F136" si="3">IF(ISERROR((E81-D81)/D81),0,((E81-D81)/D81))</f>
        <v>0.10678936674081008</v>
      </c>
    </row>
    <row r="82" spans="1:9" ht="12.75" customHeight="1" collapsed="1">
      <c r="A82" s="7"/>
      <c r="B82" s="7"/>
      <c r="C82" s="12"/>
      <c r="D82" s="36"/>
      <c r="E82" s="36"/>
      <c r="F82" s="13"/>
    </row>
    <row r="83" spans="1:9" ht="12.75" customHeight="1">
      <c r="A83" s="7"/>
      <c r="B83" s="7"/>
      <c r="C83" s="33" t="s">
        <v>93</v>
      </c>
      <c r="D83" s="37">
        <f>D84+D117+D120</f>
        <v>634392.31999999995</v>
      </c>
      <c r="E83" s="37">
        <f>E84+E117+E120</f>
        <v>645660.31999999995</v>
      </c>
      <c r="F83" s="29">
        <f t="shared" ref="F83:F120" si="4">IF(ISERROR((E83-D83)/D83),0,((E83-D83)/D83))</f>
        <v>1.7761879588958456E-2</v>
      </c>
      <c r="H83" s="30"/>
      <c r="I83" s="30"/>
    </row>
    <row r="84" spans="1:9" ht="12.75" customHeight="1">
      <c r="A84" s="7"/>
      <c r="B84" s="7"/>
      <c r="C84" s="12" t="s">
        <v>94</v>
      </c>
      <c r="D84" s="36">
        <f>SUM(D85:D116)</f>
        <v>190502.62000000002</v>
      </c>
      <c r="E84" s="36">
        <f>SUM(E85:E116)</f>
        <v>173359.15</v>
      </c>
      <c r="F84" s="13">
        <f t="shared" si="4"/>
        <v>-8.9990730836142979E-2</v>
      </c>
      <c r="H84" s="30"/>
    </row>
    <row r="85" spans="1:9" ht="12.75" hidden="1" customHeight="1" outlineLevel="1">
      <c r="A85" s="15" t="s">
        <v>26</v>
      </c>
      <c r="B85" s="15" t="s">
        <v>95</v>
      </c>
      <c r="C85" s="16" t="s">
        <v>96</v>
      </c>
      <c r="D85" s="17">
        <v>20207.689999999999</v>
      </c>
      <c r="E85" s="17">
        <v>19850.87</v>
      </c>
      <c r="F85" s="18">
        <f t="shared" si="4"/>
        <v>-1.7657634296646463E-2</v>
      </c>
    </row>
    <row r="86" spans="1:9" ht="12.75" hidden="1" customHeight="1" outlineLevel="1">
      <c r="A86" s="15" t="s">
        <v>26</v>
      </c>
      <c r="B86" s="15" t="s">
        <v>97</v>
      </c>
      <c r="C86" s="16" t="s">
        <v>98</v>
      </c>
      <c r="D86" s="17">
        <v>7379</v>
      </c>
      <c r="E86" s="17">
        <v>3369.5600000000004</v>
      </c>
      <c r="F86" s="18">
        <f t="shared" si="4"/>
        <v>-0.54335817861498847</v>
      </c>
    </row>
    <row r="87" spans="1:9" ht="12.75" hidden="1" customHeight="1" outlineLevel="1">
      <c r="A87" s="15" t="s">
        <v>26</v>
      </c>
      <c r="B87" s="15" t="s">
        <v>99</v>
      </c>
      <c r="C87" s="16" t="s">
        <v>100</v>
      </c>
      <c r="D87" s="17">
        <v>0</v>
      </c>
      <c r="E87" s="17">
        <v>369.35</v>
      </c>
      <c r="F87" s="18">
        <f t="shared" si="4"/>
        <v>0</v>
      </c>
    </row>
    <row r="88" spans="1:9" ht="12.75" hidden="1" customHeight="1" outlineLevel="1">
      <c r="A88" s="15" t="s">
        <v>26</v>
      </c>
      <c r="B88" s="15" t="s">
        <v>101</v>
      </c>
      <c r="C88" s="16" t="s">
        <v>102</v>
      </c>
      <c r="D88" s="17">
        <v>4625.5599999999995</v>
      </c>
      <c r="E88" s="17">
        <v>4043.75</v>
      </c>
      <c r="F88" s="18">
        <f t="shared" si="4"/>
        <v>-0.12578152699348827</v>
      </c>
    </row>
    <row r="89" spans="1:9" ht="12.75" hidden="1" customHeight="1" outlineLevel="1">
      <c r="A89" s="15" t="s">
        <v>26</v>
      </c>
      <c r="B89" s="15" t="s">
        <v>103</v>
      </c>
      <c r="C89" s="16" t="s">
        <v>104</v>
      </c>
      <c r="D89" s="17">
        <v>10</v>
      </c>
      <c r="E89" s="17">
        <v>12</v>
      </c>
      <c r="F89" s="18">
        <f t="shared" si="4"/>
        <v>0.2</v>
      </c>
    </row>
    <row r="90" spans="1:9" ht="12.75" hidden="1" customHeight="1" outlineLevel="1">
      <c r="A90" s="15" t="s">
        <v>26</v>
      </c>
      <c r="B90" s="15" t="s">
        <v>105</v>
      </c>
      <c r="C90" s="16" t="s">
        <v>106</v>
      </c>
      <c r="D90" s="17">
        <v>372.17</v>
      </c>
      <c r="E90" s="17">
        <v>730.34</v>
      </c>
      <c r="F90" s="18">
        <f t="shared" si="4"/>
        <v>0.96238278206196093</v>
      </c>
    </row>
    <row r="91" spans="1:9" ht="12.75" hidden="1" customHeight="1" outlineLevel="1">
      <c r="A91" s="15" t="s">
        <v>26</v>
      </c>
      <c r="B91" s="15" t="s">
        <v>107</v>
      </c>
      <c r="C91" s="16" t="s">
        <v>108</v>
      </c>
      <c r="D91" s="17">
        <v>445.3</v>
      </c>
      <c r="E91" s="17">
        <v>678.52</v>
      </c>
      <c r="F91" s="18">
        <f t="shared" si="4"/>
        <v>0.52373680664720401</v>
      </c>
    </row>
    <row r="92" spans="1:9" ht="12.75" hidden="1" customHeight="1" outlineLevel="1">
      <c r="A92" s="15" t="s">
        <v>26</v>
      </c>
      <c r="B92" s="15" t="s">
        <v>109</v>
      </c>
      <c r="C92" s="16" t="s">
        <v>110</v>
      </c>
      <c r="D92" s="17">
        <v>287.05</v>
      </c>
      <c r="E92" s="17">
        <v>447.29999999999995</v>
      </c>
      <c r="F92" s="18">
        <f t="shared" si="4"/>
        <v>0.55826511060790784</v>
      </c>
    </row>
    <row r="93" spans="1:9" ht="12.75" hidden="1" customHeight="1" outlineLevel="1">
      <c r="A93" s="15" t="s">
        <v>26</v>
      </c>
      <c r="B93" s="15" t="s">
        <v>111</v>
      </c>
      <c r="C93" s="16" t="s">
        <v>112</v>
      </c>
      <c r="D93" s="17">
        <v>2042.25</v>
      </c>
      <c r="E93" s="17">
        <v>2076.2200000000003</v>
      </c>
      <c r="F93" s="18">
        <f t="shared" si="4"/>
        <v>1.6633614885543029E-2</v>
      </c>
    </row>
    <row r="94" spans="1:9" ht="12.75" hidden="1" customHeight="1" outlineLevel="1">
      <c r="A94" s="15" t="s">
        <v>26</v>
      </c>
      <c r="B94" s="15" t="s">
        <v>113</v>
      </c>
      <c r="C94" s="16" t="s">
        <v>114</v>
      </c>
      <c r="D94" s="17">
        <v>4453.67</v>
      </c>
      <c r="E94" s="17">
        <v>0</v>
      </c>
      <c r="F94" s="18">
        <f t="shared" si="4"/>
        <v>-1</v>
      </c>
    </row>
    <row r="95" spans="1:9" ht="12.75" hidden="1" customHeight="1" outlineLevel="1">
      <c r="A95" s="15" t="s">
        <v>26</v>
      </c>
      <c r="B95" s="15" t="s">
        <v>115</v>
      </c>
      <c r="C95" s="16" t="s">
        <v>116</v>
      </c>
      <c r="D95" s="17">
        <v>5118.99</v>
      </c>
      <c r="E95" s="17">
        <v>3522.04</v>
      </c>
      <c r="F95" s="18">
        <f t="shared" si="4"/>
        <v>-0.31196583701081654</v>
      </c>
    </row>
    <row r="96" spans="1:9" ht="12.75" hidden="1" customHeight="1" outlineLevel="1">
      <c r="A96" s="15" t="s">
        <v>26</v>
      </c>
      <c r="B96" s="15" t="s">
        <v>117</v>
      </c>
      <c r="C96" s="16" t="s">
        <v>118</v>
      </c>
      <c r="D96" s="17">
        <v>0</v>
      </c>
      <c r="E96" s="17">
        <v>0</v>
      </c>
      <c r="F96" s="18">
        <f t="shared" si="4"/>
        <v>0</v>
      </c>
    </row>
    <row r="97" spans="1:6" ht="12.75" hidden="1" customHeight="1" outlineLevel="1">
      <c r="A97" s="15" t="s">
        <v>26</v>
      </c>
      <c r="B97" s="15" t="s">
        <v>119</v>
      </c>
      <c r="C97" s="16" t="s">
        <v>120</v>
      </c>
      <c r="D97" s="17">
        <v>48565.93</v>
      </c>
      <c r="E97" s="17">
        <v>41600.559999999998</v>
      </c>
      <c r="F97" s="18">
        <f t="shared" si="4"/>
        <v>-0.14342091256154268</v>
      </c>
    </row>
    <row r="98" spans="1:6" ht="12.75" hidden="1" customHeight="1" outlineLevel="1">
      <c r="A98" s="15" t="s">
        <v>26</v>
      </c>
      <c r="B98" s="15" t="s">
        <v>121</v>
      </c>
      <c r="C98" s="16" t="s">
        <v>122</v>
      </c>
      <c r="D98" s="17">
        <v>18484.620000000003</v>
      </c>
      <c r="E98" s="17">
        <v>30936.800000000003</v>
      </c>
      <c r="F98" s="18">
        <f t="shared" si="4"/>
        <v>0.67365085135642488</v>
      </c>
    </row>
    <row r="99" spans="1:6" ht="12.75" hidden="1" customHeight="1" outlineLevel="1">
      <c r="A99" s="15" t="s">
        <v>26</v>
      </c>
      <c r="B99" s="15" t="s">
        <v>123</v>
      </c>
      <c r="C99" s="16" t="s">
        <v>124</v>
      </c>
      <c r="D99" s="17">
        <v>25264.67</v>
      </c>
      <c r="E99" s="17">
        <v>21516.3</v>
      </c>
      <c r="F99" s="18">
        <f t="shared" si="4"/>
        <v>-0.1483640989571603</v>
      </c>
    </row>
    <row r="100" spans="1:6" ht="12.75" hidden="1" customHeight="1" outlineLevel="1">
      <c r="A100" s="15" t="s">
        <v>26</v>
      </c>
      <c r="B100" s="15" t="s">
        <v>125</v>
      </c>
      <c r="C100" s="16" t="s">
        <v>126</v>
      </c>
      <c r="D100" s="17">
        <v>0</v>
      </c>
      <c r="E100" s="17">
        <v>0</v>
      </c>
      <c r="F100" s="18">
        <f t="shared" si="4"/>
        <v>0</v>
      </c>
    </row>
    <row r="101" spans="1:6" ht="12.75" hidden="1" customHeight="1" outlineLevel="1">
      <c r="A101" s="15" t="s">
        <v>26</v>
      </c>
      <c r="B101" s="15" t="s">
        <v>127</v>
      </c>
      <c r="C101" s="16" t="s">
        <v>128</v>
      </c>
      <c r="D101" s="17">
        <v>0</v>
      </c>
      <c r="E101" s="17">
        <v>0</v>
      </c>
      <c r="F101" s="18">
        <f t="shared" si="4"/>
        <v>0</v>
      </c>
    </row>
    <row r="102" spans="1:6" ht="12.75" hidden="1" customHeight="1" outlineLevel="1">
      <c r="A102" s="15" t="s">
        <v>26</v>
      </c>
      <c r="B102" s="15" t="s">
        <v>129</v>
      </c>
      <c r="C102" s="16" t="s">
        <v>130</v>
      </c>
      <c r="D102" s="17">
        <v>17991.79</v>
      </c>
      <c r="E102" s="17">
        <v>16690.849999999999</v>
      </c>
      <c r="F102" s="18">
        <f t="shared" si="4"/>
        <v>-7.2307424664249761E-2</v>
      </c>
    </row>
    <row r="103" spans="1:6" ht="12.75" hidden="1" customHeight="1" outlineLevel="1">
      <c r="A103" s="15" t="s">
        <v>26</v>
      </c>
      <c r="B103" s="15" t="s">
        <v>131</v>
      </c>
      <c r="C103" s="16" t="s">
        <v>132</v>
      </c>
      <c r="D103" s="17">
        <v>1016.4299999999998</v>
      </c>
      <c r="E103" s="17">
        <v>0</v>
      </c>
      <c r="F103" s="18">
        <f t="shared" si="4"/>
        <v>-1</v>
      </c>
    </row>
    <row r="104" spans="1:6" ht="12.75" hidden="1" customHeight="1" outlineLevel="1">
      <c r="A104" s="15" t="s">
        <v>26</v>
      </c>
      <c r="B104" s="15" t="s">
        <v>133</v>
      </c>
      <c r="C104" s="16" t="s">
        <v>134</v>
      </c>
      <c r="D104" s="17">
        <v>1072.6400000000001</v>
      </c>
      <c r="E104" s="17">
        <v>0</v>
      </c>
      <c r="F104" s="18">
        <f t="shared" si="4"/>
        <v>-1</v>
      </c>
    </row>
    <row r="105" spans="1:6" ht="12.75" hidden="1" customHeight="1" outlineLevel="1">
      <c r="A105" s="15" t="s">
        <v>26</v>
      </c>
      <c r="B105" s="15" t="s">
        <v>135</v>
      </c>
      <c r="C105" s="16" t="s">
        <v>136</v>
      </c>
      <c r="D105" s="17">
        <v>17887.879999999997</v>
      </c>
      <c r="E105" s="17">
        <v>24621.96</v>
      </c>
      <c r="F105" s="18">
        <f t="shared" si="4"/>
        <v>0.37646048609449539</v>
      </c>
    </row>
    <row r="106" spans="1:6" ht="12.75" hidden="1" customHeight="1" outlineLevel="1">
      <c r="A106" s="15" t="s">
        <v>26</v>
      </c>
      <c r="B106" s="15" t="s">
        <v>137</v>
      </c>
      <c r="C106" s="16" t="s">
        <v>138</v>
      </c>
      <c r="D106" s="17">
        <v>0</v>
      </c>
      <c r="E106" s="17">
        <v>0</v>
      </c>
      <c r="F106" s="18">
        <f t="shared" si="4"/>
        <v>0</v>
      </c>
    </row>
    <row r="107" spans="1:6" ht="12.75" hidden="1" customHeight="1" outlineLevel="1">
      <c r="A107" s="15" t="s">
        <v>26</v>
      </c>
      <c r="B107" s="15" t="s">
        <v>139</v>
      </c>
      <c r="C107" s="16" t="s">
        <v>140</v>
      </c>
      <c r="D107" s="17">
        <v>11774.900000000001</v>
      </c>
      <c r="E107" s="17">
        <v>2883.599999999999</v>
      </c>
      <c r="F107" s="18">
        <f t="shared" si="4"/>
        <v>-0.7551062004772866</v>
      </c>
    </row>
    <row r="108" spans="1:6" ht="12.75" hidden="1" customHeight="1" outlineLevel="1">
      <c r="A108" s="15" t="s">
        <v>26</v>
      </c>
      <c r="B108" s="15" t="s">
        <v>141</v>
      </c>
      <c r="C108" s="16" t="s">
        <v>142</v>
      </c>
      <c r="D108" s="17">
        <v>33.000000000000007</v>
      </c>
      <c r="E108" s="17">
        <v>9.1299999999999883</v>
      </c>
      <c r="F108" s="18">
        <f t="shared" si="4"/>
        <v>-0.72333333333333372</v>
      </c>
    </row>
    <row r="109" spans="1:6" ht="12.75" hidden="1" customHeight="1" outlineLevel="1">
      <c r="A109" s="15" t="s">
        <v>26</v>
      </c>
      <c r="B109" s="15" t="s">
        <v>143</v>
      </c>
      <c r="C109" s="16" t="s">
        <v>144</v>
      </c>
      <c r="D109" s="17">
        <v>0</v>
      </c>
      <c r="E109" s="17">
        <v>0</v>
      </c>
      <c r="F109" s="18">
        <f t="shared" si="4"/>
        <v>0</v>
      </c>
    </row>
    <row r="110" spans="1:6" ht="12.75" hidden="1" customHeight="1" outlineLevel="1">
      <c r="A110" s="15" t="s">
        <v>26</v>
      </c>
      <c r="B110" s="15" t="s">
        <v>145</v>
      </c>
      <c r="C110" s="16" t="s">
        <v>146</v>
      </c>
      <c r="D110" s="17">
        <v>0</v>
      </c>
      <c r="E110" s="17">
        <v>0</v>
      </c>
      <c r="F110" s="18">
        <f t="shared" si="4"/>
        <v>0</v>
      </c>
    </row>
    <row r="111" spans="1:6" ht="12.75" hidden="1" customHeight="1" outlineLevel="1">
      <c r="A111" s="15" t="s">
        <v>26</v>
      </c>
      <c r="B111" s="15" t="s">
        <v>147</v>
      </c>
      <c r="C111" s="16" t="s">
        <v>148</v>
      </c>
      <c r="D111" s="17">
        <v>0</v>
      </c>
      <c r="E111" s="17">
        <v>0</v>
      </c>
      <c r="F111" s="18">
        <f t="shared" si="4"/>
        <v>0</v>
      </c>
    </row>
    <row r="112" spans="1:6" ht="12.75" hidden="1" customHeight="1" outlineLevel="1">
      <c r="A112" s="15" t="s">
        <v>26</v>
      </c>
      <c r="B112" s="15" t="s">
        <v>149</v>
      </c>
      <c r="C112" s="16" t="s">
        <v>150</v>
      </c>
      <c r="D112" s="17">
        <v>0</v>
      </c>
      <c r="E112" s="17">
        <v>0</v>
      </c>
      <c r="F112" s="18">
        <f t="shared" si="4"/>
        <v>0</v>
      </c>
    </row>
    <row r="113" spans="1:6" ht="12.75" hidden="1" customHeight="1" outlineLevel="1">
      <c r="A113" s="15" t="s">
        <v>26</v>
      </c>
      <c r="B113" s="15" t="s">
        <v>151</v>
      </c>
      <c r="C113" s="16" t="s">
        <v>152</v>
      </c>
      <c r="D113" s="17">
        <v>0</v>
      </c>
      <c r="E113" s="17">
        <v>0</v>
      </c>
      <c r="F113" s="18">
        <f t="shared" si="4"/>
        <v>0</v>
      </c>
    </row>
    <row r="114" spans="1:6" ht="12.75" hidden="1" customHeight="1" outlineLevel="1">
      <c r="A114" s="15" t="s">
        <v>26</v>
      </c>
      <c r="B114" s="15" t="s">
        <v>153</v>
      </c>
      <c r="C114" s="16" t="s">
        <v>154</v>
      </c>
      <c r="D114" s="17">
        <v>0</v>
      </c>
      <c r="E114" s="17">
        <v>0</v>
      </c>
      <c r="F114" s="18">
        <f t="shared" si="4"/>
        <v>0</v>
      </c>
    </row>
    <row r="115" spans="1:6" ht="12.75" hidden="1" customHeight="1" outlineLevel="1">
      <c r="A115" s="15" t="s">
        <v>26</v>
      </c>
      <c r="B115" s="15" t="s">
        <v>155</v>
      </c>
      <c r="C115" s="16" t="s">
        <v>156</v>
      </c>
      <c r="D115" s="17">
        <v>3469.08</v>
      </c>
      <c r="E115" s="17">
        <v>0</v>
      </c>
      <c r="F115" s="18">
        <f t="shared" si="4"/>
        <v>-1</v>
      </c>
    </row>
    <row r="116" spans="1:6" ht="12.75" hidden="1" customHeight="1" outlineLevel="1">
      <c r="A116" s="15" t="s">
        <v>26</v>
      </c>
      <c r="B116" s="15" t="s">
        <v>157</v>
      </c>
      <c r="C116" s="16" t="s">
        <v>158</v>
      </c>
      <c r="D116" s="17">
        <v>0</v>
      </c>
      <c r="E116" s="17">
        <v>0</v>
      </c>
      <c r="F116" s="18">
        <f t="shared" si="4"/>
        <v>0</v>
      </c>
    </row>
    <row r="117" spans="1:6" ht="12.75" customHeight="1" collapsed="1">
      <c r="A117" s="25"/>
      <c r="B117" s="25"/>
      <c r="C117" s="12" t="s">
        <v>159</v>
      </c>
      <c r="D117" s="36">
        <f>SUM(D118:D119)</f>
        <v>383536.5</v>
      </c>
      <c r="E117" s="36">
        <f>SUM(E118:E119)</f>
        <v>383293.45</v>
      </c>
      <c r="F117" s="13">
        <f t="shared" si="4"/>
        <v>-6.3370761322582955E-4</v>
      </c>
    </row>
    <row r="118" spans="1:6" ht="12.75" hidden="1" customHeight="1" outlineLevel="1">
      <c r="A118" s="15" t="s">
        <v>26</v>
      </c>
      <c r="B118" s="15" t="s">
        <v>160</v>
      </c>
      <c r="C118" s="16" t="s">
        <v>161</v>
      </c>
      <c r="D118" s="17">
        <v>4495.5</v>
      </c>
      <c r="E118" s="17">
        <v>4252.4500000000007</v>
      </c>
      <c r="F118" s="18">
        <f t="shared" si="4"/>
        <v>-5.4065176287398348E-2</v>
      </c>
    </row>
    <row r="119" spans="1:6" ht="12.75" hidden="1" customHeight="1" outlineLevel="1">
      <c r="A119" s="15" t="s">
        <v>26</v>
      </c>
      <c r="B119" s="15" t="s">
        <v>162</v>
      </c>
      <c r="C119" s="16" t="s">
        <v>163</v>
      </c>
      <c r="D119" s="17">
        <v>379041</v>
      </c>
      <c r="E119" s="17">
        <v>379041</v>
      </c>
      <c r="F119" s="18">
        <f t="shared" si="4"/>
        <v>0</v>
      </c>
    </row>
    <row r="120" spans="1:6" ht="12.75" customHeight="1" collapsed="1">
      <c r="A120" s="7"/>
      <c r="B120" s="7"/>
      <c r="C120" s="12" t="s">
        <v>164</v>
      </c>
      <c r="D120" s="36">
        <f>SUM(D121:D136)</f>
        <v>60353.2</v>
      </c>
      <c r="E120" s="36">
        <f>SUM(E121:E136)</f>
        <v>89007.72</v>
      </c>
      <c r="F120" s="13">
        <f t="shared" si="4"/>
        <v>0.47478045903116994</v>
      </c>
    </row>
    <row r="121" spans="1:6" ht="12.75" hidden="1" customHeight="1" outlineLevel="1">
      <c r="A121" s="15" t="s">
        <v>26</v>
      </c>
      <c r="B121" s="15" t="s">
        <v>165</v>
      </c>
      <c r="C121" s="16" t="s">
        <v>166</v>
      </c>
      <c r="D121" s="17">
        <v>1947.9099999999999</v>
      </c>
      <c r="E121" s="17">
        <v>2574.06</v>
      </c>
      <c r="F121" s="18">
        <f t="shared" si="3"/>
        <v>0.32144708944458428</v>
      </c>
    </row>
    <row r="122" spans="1:6" ht="12.75" hidden="1" customHeight="1" outlineLevel="1">
      <c r="A122" s="15" t="s">
        <v>26</v>
      </c>
      <c r="B122" s="15" t="s">
        <v>167</v>
      </c>
      <c r="C122" s="16" t="s">
        <v>168</v>
      </c>
      <c r="D122" s="17">
        <v>15263.920000000004</v>
      </c>
      <c r="E122" s="17">
        <v>5713.4600000000019</v>
      </c>
      <c r="F122" s="18">
        <f t="shared" si="3"/>
        <v>-0.62568855182679162</v>
      </c>
    </row>
    <row r="123" spans="1:6" ht="12.75" hidden="1" customHeight="1" outlineLevel="1">
      <c r="A123" s="15" t="s">
        <v>26</v>
      </c>
      <c r="B123" s="15" t="s">
        <v>169</v>
      </c>
      <c r="C123" s="16" t="s">
        <v>170</v>
      </c>
      <c r="D123" s="17">
        <v>782.18000000000006</v>
      </c>
      <c r="E123" s="17">
        <v>651.87</v>
      </c>
      <c r="F123" s="18">
        <f t="shared" si="3"/>
        <v>-0.16659848116801765</v>
      </c>
    </row>
    <row r="124" spans="1:6" ht="12.75" hidden="1" customHeight="1" outlineLevel="1">
      <c r="A124" s="15" t="s">
        <v>26</v>
      </c>
      <c r="B124" s="15" t="s">
        <v>171</v>
      </c>
      <c r="C124" s="16" t="s">
        <v>172</v>
      </c>
      <c r="D124" s="17">
        <v>1359.19</v>
      </c>
      <c r="E124" s="17">
        <v>68.33</v>
      </c>
      <c r="F124" s="18">
        <f t="shared" si="3"/>
        <v>-0.94972741117871684</v>
      </c>
    </row>
    <row r="125" spans="1:6" ht="12.75" hidden="1" customHeight="1" outlineLevel="1">
      <c r="A125" s="15" t="s">
        <v>26</v>
      </c>
      <c r="B125" s="15" t="s">
        <v>173</v>
      </c>
      <c r="C125" s="16" t="s">
        <v>174</v>
      </c>
      <c r="D125" s="17">
        <v>0</v>
      </c>
      <c r="E125" s="17">
        <v>0</v>
      </c>
      <c r="F125" s="18">
        <f t="shared" si="3"/>
        <v>0</v>
      </c>
    </row>
    <row r="126" spans="1:6" ht="12.75" hidden="1" customHeight="1" outlineLevel="1">
      <c r="A126" s="15" t="s">
        <v>26</v>
      </c>
      <c r="B126" s="15" t="s">
        <v>175</v>
      </c>
      <c r="C126" s="16" t="s">
        <v>176</v>
      </c>
      <c r="D126" s="17">
        <v>18000</v>
      </c>
      <c r="E126" s="17">
        <v>25000</v>
      </c>
      <c r="F126" s="18">
        <f t="shared" si="3"/>
        <v>0.3888888888888889</v>
      </c>
    </row>
    <row r="127" spans="1:6" ht="12.75" hidden="1" customHeight="1" outlineLevel="1">
      <c r="A127" s="15" t="s">
        <v>26</v>
      </c>
      <c r="B127" s="15" t="s">
        <v>177</v>
      </c>
      <c r="C127" s="16" t="s">
        <v>178</v>
      </c>
      <c r="D127" s="17">
        <v>23000</v>
      </c>
      <c r="E127" s="17">
        <v>55000</v>
      </c>
      <c r="F127" s="18">
        <f t="shared" si="3"/>
        <v>1.3913043478260869</v>
      </c>
    </row>
    <row r="128" spans="1:6" ht="12.75" hidden="1" customHeight="1" outlineLevel="1">
      <c r="A128" s="15" t="s">
        <v>26</v>
      </c>
      <c r="B128" s="15" t="s">
        <v>179</v>
      </c>
      <c r="C128" s="16" t="s">
        <v>180</v>
      </c>
      <c r="D128" s="17">
        <v>0</v>
      </c>
      <c r="E128" s="17">
        <v>0</v>
      </c>
      <c r="F128" s="18">
        <f t="shared" si="3"/>
        <v>0</v>
      </c>
    </row>
    <row r="129" spans="1:6" ht="12.75" hidden="1" customHeight="1" outlineLevel="1">
      <c r="A129" s="15" t="s">
        <v>26</v>
      </c>
      <c r="B129" s="15" t="s">
        <v>181</v>
      </c>
      <c r="C129" s="16" t="s">
        <v>182</v>
      </c>
      <c r="D129" s="17">
        <v>0</v>
      </c>
      <c r="E129" s="17">
        <v>0</v>
      </c>
      <c r="F129" s="18">
        <f t="shared" si="3"/>
        <v>0</v>
      </c>
    </row>
    <row r="130" spans="1:6" ht="12.75" hidden="1" customHeight="1" outlineLevel="1">
      <c r="A130" s="15" t="s">
        <v>26</v>
      </c>
      <c r="B130" s="15" t="s">
        <v>183</v>
      </c>
      <c r="C130" s="16" t="s">
        <v>184</v>
      </c>
      <c r="D130" s="17">
        <v>0</v>
      </c>
      <c r="E130" s="17">
        <v>0</v>
      </c>
      <c r="F130" s="18">
        <f t="shared" si="3"/>
        <v>0</v>
      </c>
    </row>
    <row r="131" spans="1:6" ht="12.75" hidden="1" customHeight="1" outlineLevel="1">
      <c r="A131" s="15" t="s">
        <v>26</v>
      </c>
      <c r="B131" s="15" t="s">
        <v>185</v>
      </c>
      <c r="C131" s="16" t="s">
        <v>186</v>
      </c>
      <c r="D131" s="17">
        <v>0</v>
      </c>
      <c r="E131" s="17">
        <v>0</v>
      </c>
      <c r="F131" s="18">
        <f t="shared" si="3"/>
        <v>0</v>
      </c>
    </row>
    <row r="132" spans="1:6" ht="12.75" hidden="1" customHeight="1" outlineLevel="1">
      <c r="A132" s="15" t="s">
        <v>26</v>
      </c>
      <c r="B132" s="15" t="s">
        <v>187</v>
      </c>
      <c r="C132" s="16" t="s">
        <v>188</v>
      </c>
      <c r="D132" s="17">
        <v>0</v>
      </c>
      <c r="E132" s="17">
        <v>0</v>
      </c>
      <c r="F132" s="18">
        <f t="shared" si="3"/>
        <v>0</v>
      </c>
    </row>
    <row r="133" spans="1:6" ht="12.75" hidden="1" customHeight="1" outlineLevel="1">
      <c r="A133" s="15" t="s">
        <v>26</v>
      </c>
      <c r="B133" s="15" t="s">
        <v>189</v>
      </c>
      <c r="C133" s="16" t="s">
        <v>190</v>
      </c>
      <c r="D133" s="17">
        <v>33000</v>
      </c>
      <c r="E133" s="17">
        <v>23350</v>
      </c>
      <c r="F133" s="18">
        <f t="shared" si="3"/>
        <v>-0.29242424242424242</v>
      </c>
    </row>
    <row r="134" spans="1:6" ht="12.75" hidden="1" customHeight="1" outlineLevel="1">
      <c r="A134" s="15" t="s">
        <v>26</v>
      </c>
      <c r="B134" s="15" t="s">
        <v>191</v>
      </c>
      <c r="C134" s="16" t="s">
        <v>192</v>
      </c>
      <c r="D134" s="17">
        <v>0</v>
      </c>
      <c r="E134" s="17">
        <v>0</v>
      </c>
      <c r="F134" s="18">
        <f t="shared" si="3"/>
        <v>0</v>
      </c>
    </row>
    <row r="135" spans="1:6" ht="12.75" hidden="1" customHeight="1" outlineLevel="1">
      <c r="A135" s="15" t="s">
        <v>7</v>
      </c>
      <c r="B135" s="15" t="s">
        <v>193</v>
      </c>
      <c r="C135" s="16" t="s">
        <v>194</v>
      </c>
      <c r="D135" s="17">
        <v>-33000</v>
      </c>
      <c r="E135" s="17">
        <v>-23350</v>
      </c>
      <c r="F135" s="18">
        <f t="shared" si="3"/>
        <v>-0.29242424242424242</v>
      </c>
    </row>
    <row r="136" spans="1:6" ht="12.75" hidden="1" customHeight="1" outlineLevel="1">
      <c r="A136" s="15" t="s">
        <v>12</v>
      </c>
      <c r="B136" s="15" t="s">
        <v>193</v>
      </c>
      <c r="C136" s="16" t="s">
        <v>194</v>
      </c>
      <c r="D136" s="17">
        <v>0</v>
      </c>
      <c r="E136" s="17">
        <v>0</v>
      </c>
      <c r="F136" s="18">
        <f t="shared" si="3"/>
        <v>0</v>
      </c>
    </row>
    <row r="137" spans="1:6" ht="12.75" customHeight="1" collapsed="1">
      <c r="A137" s="7"/>
      <c r="B137" s="7"/>
      <c r="C137" s="12"/>
      <c r="D137" s="36"/>
      <c r="E137" s="36"/>
      <c r="F137" s="13"/>
    </row>
    <row r="138" spans="1:6" ht="12.75" customHeight="1">
      <c r="A138" s="7"/>
      <c r="B138" s="7"/>
      <c r="C138" s="33" t="s">
        <v>195</v>
      </c>
      <c r="D138" s="37">
        <f>D139+D142+D145+D148</f>
        <v>56000</v>
      </c>
      <c r="E138" s="37">
        <f>E139+E142+E145+E148</f>
        <v>118500</v>
      </c>
      <c r="F138" s="29">
        <f t="shared" ref="F138:F148" si="5">IF(ISERROR((E138-D138)/D138),0,((E138-D138)/D138))</f>
        <v>1.1160714285714286</v>
      </c>
    </row>
    <row r="139" spans="1:6" ht="12.75" customHeight="1">
      <c r="A139" s="7"/>
      <c r="B139" s="7"/>
      <c r="C139" s="12" t="s">
        <v>196</v>
      </c>
      <c r="D139" s="36">
        <f>SUM(D140:D141)</f>
        <v>11000</v>
      </c>
      <c r="E139" s="36">
        <f>SUM(E140:E141)</f>
        <v>3500</v>
      </c>
      <c r="F139" s="13">
        <f t="shared" si="5"/>
        <v>-0.68181818181818177</v>
      </c>
    </row>
    <row r="140" spans="1:6" ht="12.75" hidden="1" customHeight="1" outlineLevel="1">
      <c r="A140" s="15" t="s">
        <v>26</v>
      </c>
      <c r="B140" s="15" t="s">
        <v>197</v>
      </c>
      <c r="C140" s="16" t="s">
        <v>198</v>
      </c>
      <c r="D140" s="17">
        <v>11000</v>
      </c>
      <c r="E140" s="17">
        <v>3500</v>
      </c>
      <c r="F140" s="18">
        <f t="shared" si="5"/>
        <v>-0.68181818181818177</v>
      </c>
    </row>
    <row r="141" spans="1:6" ht="12.75" hidden="1" customHeight="1" outlineLevel="1">
      <c r="A141" s="15" t="s">
        <v>26</v>
      </c>
      <c r="B141" s="15" t="s">
        <v>199</v>
      </c>
      <c r="C141" s="38" t="s">
        <v>200</v>
      </c>
      <c r="D141" s="17">
        <v>0</v>
      </c>
      <c r="E141" s="17">
        <v>0</v>
      </c>
      <c r="F141" s="18">
        <f t="shared" si="5"/>
        <v>0</v>
      </c>
    </row>
    <row r="142" spans="1:6" ht="12.75" customHeight="1" collapsed="1">
      <c r="A142" s="7"/>
      <c r="B142" s="7"/>
      <c r="C142" s="12" t="s">
        <v>201</v>
      </c>
      <c r="D142" s="36">
        <f>SUM(D143:D144)</f>
        <v>0</v>
      </c>
      <c r="E142" s="36">
        <f>SUM(E143:E144)</f>
        <v>0</v>
      </c>
      <c r="F142" s="13">
        <f t="shared" si="5"/>
        <v>0</v>
      </c>
    </row>
    <row r="143" spans="1:6" ht="12.75" hidden="1" customHeight="1" outlineLevel="1">
      <c r="A143" s="15" t="s">
        <v>26</v>
      </c>
      <c r="B143" s="15" t="s">
        <v>202</v>
      </c>
      <c r="C143" s="16" t="s">
        <v>203</v>
      </c>
      <c r="D143" s="17">
        <v>0</v>
      </c>
      <c r="E143" s="17">
        <v>0</v>
      </c>
      <c r="F143" s="18">
        <f t="shared" si="5"/>
        <v>0</v>
      </c>
    </row>
    <row r="144" spans="1:6" ht="12.75" hidden="1" customHeight="1" outlineLevel="1">
      <c r="A144" s="15" t="s">
        <v>26</v>
      </c>
      <c r="B144" s="15" t="s">
        <v>204</v>
      </c>
      <c r="C144" s="38" t="s">
        <v>205</v>
      </c>
      <c r="D144" s="17">
        <v>0</v>
      </c>
      <c r="E144" s="17">
        <v>0</v>
      </c>
      <c r="F144" s="18">
        <f t="shared" si="5"/>
        <v>0</v>
      </c>
    </row>
    <row r="145" spans="1:6" ht="12.75" customHeight="1" collapsed="1">
      <c r="A145" s="7"/>
      <c r="B145" s="7"/>
      <c r="C145" s="12" t="s">
        <v>206</v>
      </c>
      <c r="D145" s="36">
        <f>SUM(D146:D147)</f>
        <v>20000</v>
      </c>
      <c r="E145" s="36">
        <f>SUM(E146:E147)</f>
        <v>0</v>
      </c>
      <c r="F145" s="13">
        <f t="shared" si="5"/>
        <v>-1</v>
      </c>
    </row>
    <row r="146" spans="1:6" ht="12.75" hidden="1" customHeight="1" outlineLevel="1">
      <c r="A146" s="15" t="s">
        <v>26</v>
      </c>
      <c r="B146" s="15" t="s">
        <v>207</v>
      </c>
      <c r="C146" s="16" t="s">
        <v>208</v>
      </c>
      <c r="D146" s="17">
        <v>3456</v>
      </c>
      <c r="E146" s="17">
        <v>0</v>
      </c>
      <c r="F146" s="18">
        <f t="shared" si="5"/>
        <v>-1</v>
      </c>
    </row>
    <row r="147" spans="1:6" ht="12.75" hidden="1" customHeight="1" outlineLevel="1">
      <c r="A147" s="15" t="s">
        <v>26</v>
      </c>
      <c r="B147" s="15" t="s">
        <v>209</v>
      </c>
      <c r="C147" s="38" t="s">
        <v>210</v>
      </c>
      <c r="D147" s="17">
        <v>16544</v>
      </c>
      <c r="E147" s="17">
        <v>0</v>
      </c>
      <c r="F147" s="18">
        <f t="shared" si="5"/>
        <v>-1</v>
      </c>
    </row>
    <row r="148" spans="1:6" ht="12.75" customHeight="1" collapsed="1">
      <c r="A148" s="7"/>
      <c r="B148" s="7"/>
      <c r="C148" s="12" t="s">
        <v>211</v>
      </c>
      <c r="D148" s="36">
        <f>SUM(D149:D150)</f>
        <v>25000</v>
      </c>
      <c r="E148" s="36">
        <f>SUM(E149:E150)</f>
        <v>115000</v>
      </c>
      <c r="F148" s="13">
        <f t="shared" si="5"/>
        <v>3.6</v>
      </c>
    </row>
    <row r="149" spans="1:6" ht="12.75" hidden="1" customHeight="1" outlineLevel="1">
      <c r="A149" s="15" t="s">
        <v>26</v>
      </c>
      <c r="B149" s="15" t="s">
        <v>212</v>
      </c>
      <c r="C149" s="16" t="s">
        <v>213</v>
      </c>
      <c r="D149" s="17">
        <v>0</v>
      </c>
      <c r="E149" s="17">
        <v>0</v>
      </c>
      <c r="F149" s="18">
        <f t="shared" ref="F149:F208" si="6">IF(ISERROR((E149-D149)/D149),0,((E149-D149)/D149))</f>
        <v>0</v>
      </c>
    </row>
    <row r="150" spans="1:6" ht="12.75" hidden="1" customHeight="1" outlineLevel="1">
      <c r="A150" s="15" t="s">
        <v>26</v>
      </c>
      <c r="B150" s="15" t="s">
        <v>214</v>
      </c>
      <c r="C150" s="38" t="s">
        <v>215</v>
      </c>
      <c r="D150" s="17">
        <v>25000</v>
      </c>
      <c r="E150" s="17">
        <v>115000</v>
      </c>
      <c r="F150" s="18">
        <f t="shared" si="6"/>
        <v>3.6</v>
      </c>
    </row>
    <row r="151" spans="1:6" ht="12.75" customHeight="1" collapsed="1">
      <c r="A151" s="7"/>
      <c r="B151" s="7"/>
      <c r="C151" s="31"/>
      <c r="D151" s="36"/>
      <c r="E151" s="36"/>
      <c r="F151" s="13"/>
    </row>
    <row r="152" spans="1:6" ht="12.75" customHeight="1">
      <c r="A152" s="39"/>
      <c r="B152" s="39"/>
      <c r="C152" s="27" t="s">
        <v>216</v>
      </c>
      <c r="D152" s="37">
        <f>D56+D65+D83+D138</f>
        <v>2260300.5</v>
      </c>
      <c r="E152" s="37">
        <f>E56+E65+E83+E138</f>
        <v>2345594.7400000002</v>
      </c>
      <c r="F152" s="29">
        <f>IF(ISERROR((E152-D152)/D152),0,((E152-D152)/D152))</f>
        <v>3.773579663412021E-2</v>
      </c>
    </row>
    <row r="153" spans="1:6" ht="12.75" customHeight="1">
      <c r="A153" s="7"/>
      <c r="B153" s="7"/>
      <c r="C153" s="31"/>
      <c r="D153" s="11"/>
      <c r="E153" s="11"/>
      <c r="F153" s="13"/>
    </row>
    <row r="154" spans="1:6" ht="12.75" customHeight="1">
      <c r="A154" s="7"/>
      <c r="B154" s="7"/>
      <c r="C154" s="32" t="s">
        <v>217</v>
      </c>
      <c r="D154" s="11"/>
      <c r="E154" s="11"/>
      <c r="F154" s="13"/>
    </row>
    <row r="155" spans="1:6" ht="12.75" customHeight="1">
      <c r="A155" s="7"/>
      <c r="B155" s="7"/>
      <c r="C155" s="12" t="s">
        <v>218</v>
      </c>
      <c r="D155" s="36">
        <f>SUM(D156:D258)</f>
        <v>415506.41</v>
      </c>
      <c r="E155" s="36">
        <f>SUM(E156:E258)</f>
        <v>581451.24000000011</v>
      </c>
      <c r="F155" s="13">
        <f>IF(ISERROR((E155-D155)/D155),0,((E155-D155)/D155))</f>
        <v>0.39937971113369863</v>
      </c>
    </row>
    <row r="156" spans="1:6" ht="12.75" hidden="1" customHeight="1" outlineLevel="1">
      <c r="A156" s="15" t="s">
        <v>7</v>
      </c>
      <c r="B156" s="15" t="s">
        <v>219</v>
      </c>
      <c r="C156" s="38" t="s">
        <v>220</v>
      </c>
      <c r="D156" s="17">
        <v>0</v>
      </c>
      <c r="E156" s="17">
        <v>2400</v>
      </c>
      <c r="F156" s="18">
        <f t="shared" si="6"/>
        <v>0</v>
      </c>
    </row>
    <row r="157" spans="1:6" ht="12.75" hidden="1" customHeight="1" outlineLevel="1">
      <c r="A157" s="15" t="s">
        <v>7</v>
      </c>
      <c r="B157" s="15" t="s">
        <v>221</v>
      </c>
      <c r="C157" s="38" t="s">
        <v>222</v>
      </c>
      <c r="D157" s="17">
        <v>33737.160000000003</v>
      </c>
      <c r="E157" s="17">
        <v>0</v>
      </c>
      <c r="F157" s="18">
        <f t="shared" si="6"/>
        <v>-1</v>
      </c>
    </row>
    <row r="158" spans="1:6" ht="12.75" hidden="1" customHeight="1" outlineLevel="1">
      <c r="A158" s="15" t="s">
        <v>7</v>
      </c>
      <c r="B158" s="15" t="s">
        <v>223</v>
      </c>
      <c r="C158" s="38" t="s">
        <v>224</v>
      </c>
      <c r="D158" s="17">
        <v>0</v>
      </c>
      <c r="E158" s="17">
        <v>0</v>
      </c>
      <c r="F158" s="18">
        <f t="shared" si="6"/>
        <v>0</v>
      </c>
    </row>
    <row r="159" spans="1:6" ht="12.75" hidden="1" customHeight="1" outlineLevel="1">
      <c r="A159" s="15" t="s">
        <v>7</v>
      </c>
      <c r="B159" s="15" t="s">
        <v>225</v>
      </c>
      <c r="C159" s="38" t="s">
        <v>226</v>
      </c>
      <c r="D159" s="17">
        <v>369.54</v>
      </c>
      <c r="E159" s="17">
        <v>0</v>
      </c>
      <c r="F159" s="18">
        <f t="shared" si="6"/>
        <v>-1</v>
      </c>
    </row>
    <row r="160" spans="1:6" ht="12.75" hidden="1" customHeight="1" outlineLevel="1">
      <c r="A160" s="15" t="s">
        <v>7</v>
      </c>
      <c r="B160" s="15" t="s">
        <v>227</v>
      </c>
      <c r="C160" s="38" t="s">
        <v>228</v>
      </c>
      <c r="D160" s="17">
        <v>5767.73</v>
      </c>
      <c r="E160" s="17">
        <v>5830.91</v>
      </c>
      <c r="F160" s="18">
        <f t="shared" si="6"/>
        <v>1.0954049513413474E-2</v>
      </c>
    </row>
    <row r="161" spans="1:6" ht="12.75" hidden="1" customHeight="1" outlineLevel="1">
      <c r="A161" s="15" t="s">
        <v>7</v>
      </c>
      <c r="B161" s="15" t="s">
        <v>229</v>
      </c>
      <c r="C161" s="38" t="s">
        <v>230</v>
      </c>
      <c r="D161" s="17">
        <v>0</v>
      </c>
      <c r="E161" s="17">
        <v>6000</v>
      </c>
      <c r="F161" s="18">
        <f t="shared" si="6"/>
        <v>0</v>
      </c>
    </row>
    <row r="162" spans="1:6" ht="12.75" hidden="1" customHeight="1" outlineLevel="1">
      <c r="A162" s="15" t="s">
        <v>7</v>
      </c>
      <c r="B162" s="15" t="s">
        <v>231</v>
      </c>
      <c r="C162" s="38" t="s">
        <v>232</v>
      </c>
      <c r="D162" s="17">
        <v>200</v>
      </c>
      <c r="E162" s="17">
        <v>57.38</v>
      </c>
      <c r="F162" s="18">
        <f t="shared" si="6"/>
        <v>-0.71310000000000007</v>
      </c>
    </row>
    <row r="163" spans="1:6" ht="12.75" hidden="1" customHeight="1" outlineLevel="1">
      <c r="A163" s="15" t="s">
        <v>7</v>
      </c>
      <c r="B163" s="15" t="s">
        <v>233</v>
      </c>
      <c r="C163" s="38" t="s">
        <v>234</v>
      </c>
      <c r="D163" s="17">
        <v>1172.5999999999999</v>
      </c>
      <c r="E163" s="17">
        <v>921.62</v>
      </c>
      <c r="F163" s="18">
        <f t="shared" si="6"/>
        <v>-0.21403718232986518</v>
      </c>
    </row>
    <row r="164" spans="1:6" ht="12.75" hidden="1" customHeight="1" outlineLevel="1">
      <c r="A164" s="15" t="s">
        <v>7</v>
      </c>
      <c r="B164" s="15" t="s">
        <v>235</v>
      </c>
      <c r="C164" s="38" t="s">
        <v>236</v>
      </c>
      <c r="D164" s="17">
        <v>0</v>
      </c>
      <c r="E164" s="17">
        <v>0</v>
      </c>
      <c r="F164" s="18">
        <f t="shared" si="6"/>
        <v>0</v>
      </c>
    </row>
    <row r="165" spans="1:6" ht="12.75" hidden="1" customHeight="1" outlineLevel="1">
      <c r="A165" s="15" t="s">
        <v>7</v>
      </c>
      <c r="B165" s="15" t="s">
        <v>237</v>
      </c>
      <c r="C165" s="38" t="s">
        <v>238</v>
      </c>
      <c r="D165" s="17">
        <v>5032.58</v>
      </c>
      <c r="E165" s="17">
        <v>4781.5500000000011</v>
      </c>
      <c r="F165" s="18">
        <f t="shared" si="6"/>
        <v>-4.9880975563229762E-2</v>
      </c>
    </row>
    <row r="166" spans="1:6" ht="12.75" hidden="1" customHeight="1" outlineLevel="1">
      <c r="A166" s="15">
        <v>100000</v>
      </c>
      <c r="B166" s="15" t="s">
        <v>239</v>
      </c>
      <c r="C166" s="38" t="s">
        <v>240</v>
      </c>
      <c r="D166" s="17">
        <v>3060.4300000000003</v>
      </c>
      <c r="E166" s="17">
        <v>0</v>
      </c>
      <c r="F166" s="18">
        <f t="shared" si="6"/>
        <v>-1</v>
      </c>
    </row>
    <row r="167" spans="1:6" ht="12.75" hidden="1" customHeight="1" outlineLevel="1">
      <c r="A167" s="15" t="s">
        <v>7</v>
      </c>
      <c r="B167" s="15" t="s">
        <v>241</v>
      </c>
      <c r="C167" s="38" t="s">
        <v>242</v>
      </c>
      <c r="D167" s="17">
        <v>2782.3199999999997</v>
      </c>
      <c r="E167" s="17">
        <v>2667.8300000000004</v>
      </c>
      <c r="F167" s="18">
        <f t="shared" si="6"/>
        <v>-4.1149112970470449E-2</v>
      </c>
    </row>
    <row r="168" spans="1:6" ht="12.75" hidden="1" customHeight="1" outlineLevel="1">
      <c r="A168" s="15" t="s">
        <v>7</v>
      </c>
      <c r="B168" s="15" t="s">
        <v>103</v>
      </c>
      <c r="C168" s="38" t="s">
        <v>104</v>
      </c>
      <c r="D168" s="17">
        <v>7</v>
      </c>
      <c r="E168" s="17">
        <v>45</v>
      </c>
      <c r="F168" s="18">
        <f t="shared" si="6"/>
        <v>5.4285714285714288</v>
      </c>
    </row>
    <row r="169" spans="1:6" ht="12.75" hidden="1" customHeight="1" outlineLevel="1">
      <c r="A169" s="15" t="s">
        <v>7</v>
      </c>
      <c r="B169" s="15" t="s">
        <v>243</v>
      </c>
      <c r="C169" s="38" t="s">
        <v>244</v>
      </c>
      <c r="D169" s="17">
        <v>1246.1799999999998</v>
      </c>
      <c r="E169" s="17">
        <v>466.4799999999999</v>
      </c>
      <c r="F169" s="18">
        <f t="shared" si="6"/>
        <v>-0.62567205379640178</v>
      </c>
    </row>
    <row r="170" spans="1:6" ht="12.75" hidden="1" customHeight="1" outlineLevel="1">
      <c r="A170" s="15" t="s">
        <v>7</v>
      </c>
      <c r="B170" s="15" t="s">
        <v>245</v>
      </c>
      <c r="C170" s="38" t="s">
        <v>246</v>
      </c>
      <c r="D170" s="17">
        <v>901.31</v>
      </c>
      <c r="E170" s="17">
        <v>768.91</v>
      </c>
      <c r="F170" s="18">
        <f t="shared" si="6"/>
        <v>-0.14689729393882237</v>
      </c>
    </row>
    <row r="171" spans="1:6" ht="12.75" hidden="1" customHeight="1" outlineLevel="1">
      <c r="A171" s="15" t="s">
        <v>7</v>
      </c>
      <c r="B171" s="15" t="s">
        <v>247</v>
      </c>
      <c r="C171" s="38" t="s">
        <v>248</v>
      </c>
      <c r="D171" s="17">
        <v>455.6</v>
      </c>
      <c r="E171" s="17">
        <v>410.09999999999997</v>
      </c>
      <c r="F171" s="18">
        <f t="shared" si="6"/>
        <v>-9.9868305531167809E-2</v>
      </c>
    </row>
    <row r="172" spans="1:6" ht="12.75" hidden="1" customHeight="1" outlineLevel="1">
      <c r="A172" s="15" t="s">
        <v>7</v>
      </c>
      <c r="B172" s="15" t="s">
        <v>249</v>
      </c>
      <c r="C172" s="38" t="s">
        <v>250</v>
      </c>
      <c r="D172" s="17">
        <v>0</v>
      </c>
      <c r="E172" s="17">
        <v>50</v>
      </c>
      <c r="F172" s="18">
        <f t="shared" si="6"/>
        <v>0</v>
      </c>
    </row>
    <row r="173" spans="1:6" ht="12.75" hidden="1" customHeight="1" outlineLevel="1">
      <c r="A173" s="15" t="s">
        <v>7</v>
      </c>
      <c r="B173" s="15" t="s">
        <v>251</v>
      </c>
      <c r="C173" s="38" t="s">
        <v>252</v>
      </c>
      <c r="D173" s="17">
        <v>12171.02</v>
      </c>
      <c r="E173" s="17">
        <v>10314.299999999999</v>
      </c>
      <c r="F173" s="18">
        <f t="shared" si="6"/>
        <v>-0.1525525387354553</v>
      </c>
    </row>
    <row r="174" spans="1:6" ht="12.75" hidden="1" customHeight="1" outlineLevel="1">
      <c r="A174" s="15" t="s">
        <v>7</v>
      </c>
      <c r="B174" s="15" t="s">
        <v>253</v>
      </c>
      <c r="C174" s="38" t="s">
        <v>254</v>
      </c>
      <c r="D174" s="17">
        <v>16363.099999999999</v>
      </c>
      <c r="E174" s="17">
        <v>21640.75</v>
      </c>
      <c r="F174" s="18">
        <f t="shared" si="6"/>
        <v>0.32253362749112346</v>
      </c>
    </row>
    <row r="175" spans="1:6" ht="12.75" hidden="1" customHeight="1" outlineLevel="1">
      <c r="A175" s="15" t="s">
        <v>7</v>
      </c>
      <c r="B175" s="15" t="s">
        <v>255</v>
      </c>
      <c r="C175" s="38" t="s">
        <v>256</v>
      </c>
      <c r="D175" s="17">
        <v>6558.9999999999982</v>
      </c>
      <c r="E175" s="17">
        <v>5367.95</v>
      </c>
      <c r="F175" s="18">
        <f t="shared" si="6"/>
        <v>-0.18159018143009586</v>
      </c>
    </row>
    <row r="176" spans="1:6" ht="12.75" hidden="1" customHeight="1" outlineLevel="1">
      <c r="A176" s="15" t="s">
        <v>7</v>
      </c>
      <c r="B176" s="15" t="s">
        <v>257</v>
      </c>
      <c r="C176" s="38" t="s">
        <v>258</v>
      </c>
      <c r="D176" s="17">
        <v>69627.920000000013</v>
      </c>
      <c r="E176" s="17">
        <v>82148.520000000019</v>
      </c>
      <c r="F176" s="18">
        <f t="shared" si="6"/>
        <v>0.17982154285235008</v>
      </c>
    </row>
    <row r="177" spans="1:6" ht="12.75" hidden="1" customHeight="1" outlineLevel="1">
      <c r="A177" s="15" t="s">
        <v>7</v>
      </c>
      <c r="B177" s="15" t="s">
        <v>259</v>
      </c>
      <c r="C177" s="38" t="s">
        <v>260</v>
      </c>
      <c r="D177" s="17">
        <v>0</v>
      </c>
      <c r="E177" s="17">
        <v>0</v>
      </c>
      <c r="F177" s="18">
        <f t="shared" si="6"/>
        <v>0</v>
      </c>
    </row>
    <row r="178" spans="1:6" ht="12.75" hidden="1" customHeight="1" outlineLevel="1">
      <c r="A178" s="15" t="s">
        <v>12</v>
      </c>
      <c r="B178" s="15" t="s">
        <v>219</v>
      </c>
      <c r="C178" s="38" t="s">
        <v>220</v>
      </c>
      <c r="D178" s="17">
        <v>0</v>
      </c>
      <c r="E178" s="17">
        <v>0</v>
      </c>
      <c r="F178" s="18">
        <f t="shared" si="6"/>
        <v>0</v>
      </c>
    </row>
    <row r="179" spans="1:6" ht="12.75" hidden="1" customHeight="1" outlineLevel="1">
      <c r="A179" s="15" t="s">
        <v>12</v>
      </c>
      <c r="B179" s="15" t="s">
        <v>221</v>
      </c>
      <c r="C179" s="38" t="s">
        <v>222</v>
      </c>
      <c r="D179" s="17">
        <v>0</v>
      </c>
      <c r="E179" s="17">
        <v>0</v>
      </c>
      <c r="F179" s="18">
        <f t="shared" si="6"/>
        <v>0</v>
      </c>
    </row>
    <row r="180" spans="1:6" ht="12.75" hidden="1" customHeight="1" outlineLevel="1">
      <c r="A180" s="15" t="s">
        <v>12</v>
      </c>
      <c r="B180" s="15" t="s">
        <v>223</v>
      </c>
      <c r="C180" s="38" t="s">
        <v>224</v>
      </c>
      <c r="D180" s="17">
        <v>8.56</v>
      </c>
      <c r="E180" s="17">
        <v>0</v>
      </c>
      <c r="F180" s="18">
        <f t="shared" si="6"/>
        <v>-1</v>
      </c>
    </row>
    <row r="181" spans="1:6" ht="12.75" hidden="1" customHeight="1" outlineLevel="1">
      <c r="A181" s="15" t="s">
        <v>12</v>
      </c>
      <c r="B181" s="15" t="s">
        <v>261</v>
      </c>
      <c r="C181" s="38" t="s">
        <v>262</v>
      </c>
      <c r="D181" s="17">
        <v>0</v>
      </c>
      <c r="E181" s="17">
        <v>0</v>
      </c>
      <c r="F181" s="18">
        <f t="shared" si="6"/>
        <v>0</v>
      </c>
    </row>
    <row r="182" spans="1:6" ht="12.75" hidden="1" customHeight="1" outlineLevel="1">
      <c r="A182" s="15" t="s">
        <v>12</v>
      </c>
      <c r="B182" s="15" t="s">
        <v>239</v>
      </c>
      <c r="C182" s="38" t="s">
        <v>240</v>
      </c>
      <c r="D182" s="17">
        <v>1146</v>
      </c>
      <c r="E182" s="17">
        <v>3259.9</v>
      </c>
      <c r="F182" s="18">
        <f t="shared" si="6"/>
        <v>1.8445898778359513</v>
      </c>
    </row>
    <row r="183" spans="1:6" ht="12.75" hidden="1" customHeight="1" outlineLevel="1">
      <c r="A183" s="15" t="s">
        <v>12</v>
      </c>
      <c r="B183" s="15" t="s">
        <v>225</v>
      </c>
      <c r="C183" s="38" t="s">
        <v>226</v>
      </c>
      <c r="D183" s="17">
        <v>2257.33</v>
      </c>
      <c r="E183" s="17">
        <v>2300</v>
      </c>
      <c r="F183" s="18">
        <f t="shared" si="6"/>
        <v>1.8902863117045393E-2</v>
      </c>
    </row>
    <row r="184" spans="1:6" ht="12.75" hidden="1" customHeight="1" outlineLevel="1">
      <c r="A184" s="15" t="s">
        <v>12</v>
      </c>
      <c r="B184" s="15" t="s">
        <v>229</v>
      </c>
      <c r="C184" s="38" t="s">
        <v>230</v>
      </c>
      <c r="D184" s="17">
        <v>0</v>
      </c>
      <c r="E184" s="17">
        <v>0</v>
      </c>
      <c r="F184" s="18">
        <f t="shared" si="6"/>
        <v>0</v>
      </c>
    </row>
    <row r="185" spans="1:6" ht="12.75" hidden="1" customHeight="1" outlineLevel="1">
      <c r="A185" s="15" t="s">
        <v>12</v>
      </c>
      <c r="B185" s="15" t="s">
        <v>231</v>
      </c>
      <c r="C185" s="38" t="s">
        <v>232</v>
      </c>
      <c r="D185" s="17">
        <v>240</v>
      </c>
      <c r="E185" s="17">
        <v>0</v>
      </c>
      <c r="F185" s="18">
        <f t="shared" si="6"/>
        <v>-1</v>
      </c>
    </row>
    <row r="186" spans="1:6" ht="12.75" hidden="1" customHeight="1" outlineLevel="1">
      <c r="A186" s="15" t="s">
        <v>12</v>
      </c>
      <c r="B186" s="15" t="s">
        <v>237</v>
      </c>
      <c r="C186" s="38" t="s">
        <v>238</v>
      </c>
      <c r="D186" s="17">
        <v>3733.2699999999995</v>
      </c>
      <c r="E186" s="17">
        <v>77</v>
      </c>
      <c r="F186" s="18">
        <f t="shared" si="6"/>
        <v>-0.97937465010567148</v>
      </c>
    </row>
    <row r="187" spans="1:6" ht="12.75" hidden="1" customHeight="1" outlineLevel="1">
      <c r="A187" s="15" t="s">
        <v>12</v>
      </c>
      <c r="B187" s="15" t="s">
        <v>241</v>
      </c>
      <c r="C187" s="38" t="s">
        <v>242</v>
      </c>
      <c r="D187" s="17">
        <v>900.15000000000009</v>
      </c>
      <c r="E187" s="17">
        <v>3057.1</v>
      </c>
      <c r="F187" s="18">
        <f t="shared" si="6"/>
        <v>2.3962117424873628</v>
      </c>
    </row>
    <row r="188" spans="1:6" ht="12.75" hidden="1" customHeight="1" outlineLevel="1">
      <c r="A188" s="15" t="s">
        <v>12</v>
      </c>
      <c r="B188" s="15" t="s">
        <v>103</v>
      </c>
      <c r="C188" s="38" t="s">
        <v>104</v>
      </c>
      <c r="D188" s="17">
        <v>25.86</v>
      </c>
      <c r="E188" s="17">
        <v>56.75</v>
      </c>
      <c r="F188" s="18">
        <f t="shared" si="6"/>
        <v>1.1945088940448569</v>
      </c>
    </row>
    <row r="189" spans="1:6" ht="12.75" hidden="1" customHeight="1" outlineLevel="1">
      <c r="A189" s="15" t="s">
        <v>12</v>
      </c>
      <c r="B189" s="15" t="s">
        <v>243</v>
      </c>
      <c r="C189" s="38" t="s">
        <v>244</v>
      </c>
      <c r="D189" s="17">
        <v>92.84</v>
      </c>
      <c r="E189" s="17">
        <v>0</v>
      </c>
      <c r="F189" s="18">
        <f t="shared" si="6"/>
        <v>-1</v>
      </c>
    </row>
    <row r="190" spans="1:6" ht="12.75" hidden="1" customHeight="1" outlineLevel="1">
      <c r="A190" s="15" t="s">
        <v>12</v>
      </c>
      <c r="B190" s="15" t="s">
        <v>245</v>
      </c>
      <c r="C190" s="38" t="s">
        <v>246</v>
      </c>
      <c r="D190" s="17">
        <v>191.02</v>
      </c>
      <c r="E190" s="17">
        <v>0</v>
      </c>
      <c r="F190" s="18">
        <f t="shared" si="6"/>
        <v>-1</v>
      </c>
    </row>
    <row r="191" spans="1:6" ht="12.75" hidden="1" customHeight="1" outlineLevel="1">
      <c r="A191" s="15" t="s">
        <v>12</v>
      </c>
      <c r="B191" s="15" t="s">
        <v>247</v>
      </c>
      <c r="C191" s="38" t="s">
        <v>248</v>
      </c>
      <c r="D191" s="17">
        <v>23.1</v>
      </c>
      <c r="E191" s="17">
        <v>51</v>
      </c>
      <c r="F191" s="18">
        <f t="shared" si="6"/>
        <v>1.2077922077922076</v>
      </c>
    </row>
    <row r="192" spans="1:6" ht="12.75" hidden="1" customHeight="1" outlineLevel="1">
      <c r="A192" s="15" t="s">
        <v>12</v>
      </c>
      <c r="B192" s="15" t="s">
        <v>263</v>
      </c>
      <c r="C192" s="38" t="s">
        <v>264</v>
      </c>
      <c r="D192" s="17">
        <v>4116.01</v>
      </c>
      <c r="E192" s="17">
        <v>9033.27</v>
      </c>
      <c r="F192" s="18">
        <f t="shared" si="6"/>
        <v>1.1946666796241991</v>
      </c>
    </row>
    <row r="193" spans="1:6" ht="12.75" hidden="1" customHeight="1" outlineLevel="1">
      <c r="A193" s="15" t="s">
        <v>12</v>
      </c>
      <c r="B193" s="15" t="s">
        <v>265</v>
      </c>
      <c r="C193" s="38" t="s">
        <v>266</v>
      </c>
      <c r="D193" s="17">
        <v>0</v>
      </c>
      <c r="E193" s="17">
        <v>0</v>
      </c>
      <c r="F193" s="18">
        <f t="shared" si="6"/>
        <v>0</v>
      </c>
    </row>
    <row r="194" spans="1:6" ht="12.75" hidden="1" customHeight="1" outlineLevel="1">
      <c r="A194" s="15" t="s">
        <v>12</v>
      </c>
      <c r="B194" s="15" t="s">
        <v>255</v>
      </c>
      <c r="C194" s="38" t="s">
        <v>256</v>
      </c>
      <c r="D194" s="17">
        <v>0</v>
      </c>
      <c r="E194" s="17">
        <v>0</v>
      </c>
      <c r="F194" s="18">
        <f t="shared" si="6"/>
        <v>0</v>
      </c>
    </row>
    <row r="195" spans="1:6" ht="12.75" hidden="1" customHeight="1" outlineLevel="1">
      <c r="A195" s="15" t="s">
        <v>12</v>
      </c>
      <c r="B195" s="15" t="s">
        <v>257</v>
      </c>
      <c r="C195" s="38" t="s">
        <v>258</v>
      </c>
      <c r="D195" s="17">
        <v>87504.190000000017</v>
      </c>
      <c r="E195" s="17">
        <v>209251.74000000005</v>
      </c>
      <c r="F195" s="18">
        <f t="shared" si="6"/>
        <v>1.3913339464087378</v>
      </c>
    </row>
    <row r="196" spans="1:6" ht="12.75" hidden="1" customHeight="1" outlineLevel="1">
      <c r="A196" s="15" t="s">
        <v>12</v>
      </c>
      <c r="B196" s="15" t="s">
        <v>259</v>
      </c>
      <c r="C196" s="38" t="s">
        <v>260</v>
      </c>
      <c r="D196" s="17">
        <v>27500</v>
      </c>
      <c r="E196" s="17">
        <v>26000</v>
      </c>
      <c r="F196" s="18">
        <f t="shared" si="6"/>
        <v>-5.4545454545454543E-2</v>
      </c>
    </row>
    <row r="197" spans="1:6" ht="12.75" hidden="1" customHeight="1" outlineLevel="1">
      <c r="A197" s="15">
        <v>200100</v>
      </c>
      <c r="B197" s="15" t="s">
        <v>219</v>
      </c>
      <c r="C197" s="38" t="s">
        <v>220</v>
      </c>
      <c r="D197" s="17">
        <v>0</v>
      </c>
      <c r="E197" s="17">
        <v>0</v>
      </c>
      <c r="F197" s="18">
        <f t="shared" si="6"/>
        <v>0</v>
      </c>
    </row>
    <row r="198" spans="1:6" ht="12.75" hidden="1" customHeight="1" outlineLevel="1">
      <c r="A198" s="15">
        <v>200100</v>
      </c>
      <c r="B198" s="15" t="s">
        <v>221</v>
      </c>
      <c r="C198" s="38" t="s">
        <v>222</v>
      </c>
      <c r="D198" s="17">
        <v>0</v>
      </c>
      <c r="E198" s="17">
        <v>0</v>
      </c>
      <c r="F198" s="18">
        <f t="shared" si="6"/>
        <v>0</v>
      </c>
    </row>
    <row r="199" spans="1:6" ht="12.75" hidden="1" customHeight="1" outlineLevel="1">
      <c r="A199" s="15">
        <v>200100</v>
      </c>
      <c r="B199" s="15" t="s">
        <v>223</v>
      </c>
      <c r="C199" s="38" t="s">
        <v>224</v>
      </c>
      <c r="D199" s="17">
        <v>0</v>
      </c>
      <c r="E199" s="17">
        <v>0</v>
      </c>
      <c r="F199" s="18">
        <f t="shared" si="6"/>
        <v>0</v>
      </c>
    </row>
    <row r="200" spans="1:6" ht="12.75" hidden="1" customHeight="1" outlineLevel="1">
      <c r="A200" s="15">
        <v>200100</v>
      </c>
      <c r="B200" s="15" t="s">
        <v>261</v>
      </c>
      <c r="C200" s="38" t="s">
        <v>262</v>
      </c>
      <c r="D200" s="17">
        <v>0</v>
      </c>
      <c r="E200" s="17">
        <v>0</v>
      </c>
      <c r="F200" s="18">
        <f t="shared" si="6"/>
        <v>0</v>
      </c>
    </row>
    <row r="201" spans="1:6" ht="12.75" hidden="1" customHeight="1" outlineLevel="1">
      <c r="A201" s="15">
        <v>200100</v>
      </c>
      <c r="B201" s="15" t="s">
        <v>239</v>
      </c>
      <c r="C201" s="38" t="s">
        <v>240</v>
      </c>
      <c r="D201" s="17">
        <v>0</v>
      </c>
      <c r="E201" s="17">
        <v>3708.1899999999996</v>
      </c>
      <c r="F201" s="18">
        <f t="shared" si="6"/>
        <v>0</v>
      </c>
    </row>
    <row r="202" spans="1:6" ht="12.75" hidden="1" customHeight="1" outlineLevel="1">
      <c r="A202" s="15">
        <v>200100</v>
      </c>
      <c r="B202" s="15" t="s">
        <v>225</v>
      </c>
      <c r="C202" s="38" t="s">
        <v>226</v>
      </c>
      <c r="D202" s="17">
        <v>0</v>
      </c>
      <c r="E202" s="17">
        <v>0</v>
      </c>
      <c r="F202" s="18">
        <f t="shared" si="6"/>
        <v>0</v>
      </c>
    </row>
    <row r="203" spans="1:6" ht="12.75" hidden="1" customHeight="1" outlineLevel="1">
      <c r="A203" s="15">
        <v>200100</v>
      </c>
      <c r="B203" s="15" t="s">
        <v>229</v>
      </c>
      <c r="C203" s="38" t="s">
        <v>230</v>
      </c>
      <c r="D203" s="17">
        <v>0</v>
      </c>
      <c r="E203" s="17">
        <v>0</v>
      </c>
      <c r="F203" s="18">
        <f t="shared" si="6"/>
        <v>0</v>
      </c>
    </row>
    <row r="204" spans="1:6" ht="12.75" hidden="1" customHeight="1" outlineLevel="1">
      <c r="A204" s="15">
        <v>200100</v>
      </c>
      <c r="B204" s="15" t="s">
        <v>231</v>
      </c>
      <c r="C204" s="38" t="s">
        <v>232</v>
      </c>
      <c r="D204" s="17">
        <v>0</v>
      </c>
      <c r="E204" s="17">
        <v>0</v>
      </c>
      <c r="F204" s="18">
        <f t="shared" si="6"/>
        <v>0</v>
      </c>
    </row>
    <row r="205" spans="1:6" ht="12.75" hidden="1" customHeight="1" outlineLevel="1">
      <c r="A205" s="15">
        <v>200100</v>
      </c>
      <c r="B205" s="15" t="s">
        <v>237</v>
      </c>
      <c r="C205" s="38" t="s">
        <v>238</v>
      </c>
      <c r="D205" s="17">
        <v>0</v>
      </c>
      <c r="E205" s="17">
        <v>590.23</v>
      </c>
      <c r="F205" s="18">
        <f t="shared" si="6"/>
        <v>0</v>
      </c>
    </row>
    <row r="206" spans="1:6" ht="12.75" hidden="1" customHeight="1" outlineLevel="1">
      <c r="A206" s="15">
        <v>200100</v>
      </c>
      <c r="B206" s="15" t="s">
        <v>241</v>
      </c>
      <c r="C206" s="38" t="s">
        <v>242</v>
      </c>
      <c r="D206" s="17">
        <v>0</v>
      </c>
      <c r="E206" s="17">
        <v>0</v>
      </c>
      <c r="F206" s="18">
        <f t="shared" si="6"/>
        <v>0</v>
      </c>
    </row>
    <row r="207" spans="1:6" ht="12.75" hidden="1" customHeight="1" outlineLevel="1">
      <c r="A207" s="15">
        <v>200100</v>
      </c>
      <c r="B207" s="15" t="s">
        <v>103</v>
      </c>
      <c r="C207" s="38" t="s">
        <v>104</v>
      </c>
      <c r="D207" s="17">
        <v>0</v>
      </c>
      <c r="E207" s="17">
        <v>0</v>
      </c>
      <c r="F207" s="18">
        <f t="shared" si="6"/>
        <v>0</v>
      </c>
    </row>
    <row r="208" spans="1:6" ht="12.75" hidden="1" customHeight="1" outlineLevel="1">
      <c r="A208" s="15">
        <v>200100</v>
      </c>
      <c r="B208" s="15" t="s">
        <v>243</v>
      </c>
      <c r="C208" s="38" t="s">
        <v>244</v>
      </c>
      <c r="D208" s="17">
        <v>0</v>
      </c>
      <c r="E208" s="17">
        <v>0</v>
      </c>
      <c r="F208" s="18">
        <f t="shared" si="6"/>
        <v>0</v>
      </c>
    </row>
    <row r="209" spans="1:6" ht="12.75" hidden="1" customHeight="1" outlineLevel="1">
      <c r="A209" s="15">
        <v>200100</v>
      </c>
      <c r="B209" s="15" t="s">
        <v>99</v>
      </c>
      <c r="C209" s="16" t="s">
        <v>100</v>
      </c>
      <c r="D209" s="17">
        <v>0</v>
      </c>
      <c r="E209" s="17">
        <v>825</v>
      </c>
      <c r="F209" s="18">
        <f t="shared" ref="F209:F258" si="7">IF(ISERROR((E209-D209)/D209),0,((E209-D209)/D209))</f>
        <v>0</v>
      </c>
    </row>
    <row r="210" spans="1:6" ht="12.75" hidden="1" customHeight="1" outlineLevel="1">
      <c r="A210" s="15">
        <v>200100</v>
      </c>
      <c r="B210" s="15" t="s">
        <v>267</v>
      </c>
      <c r="C210" s="38" t="s">
        <v>268</v>
      </c>
      <c r="D210" s="17">
        <v>0</v>
      </c>
      <c r="E210" s="17">
        <v>399.27</v>
      </c>
      <c r="F210" s="18">
        <f t="shared" si="7"/>
        <v>0</v>
      </c>
    </row>
    <row r="211" spans="1:6" ht="12.75" hidden="1" customHeight="1" outlineLevel="1">
      <c r="A211" s="15">
        <v>200100</v>
      </c>
      <c r="B211" s="15" t="s">
        <v>245</v>
      </c>
      <c r="C211" s="38" t="s">
        <v>246</v>
      </c>
      <c r="D211" s="17">
        <v>0</v>
      </c>
      <c r="E211" s="17">
        <v>0</v>
      </c>
      <c r="F211" s="18">
        <f t="shared" si="7"/>
        <v>0</v>
      </c>
    </row>
    <row r="212" spans="1:6" ht="12.75" hidden="1" customHeight="1" outlineLevel="1">
      <c r="A212" s="15">
        <v>200100</v>
      </c>
      <c r="B212" s="15" t="s">
        <v>247</v>
      </c>
      <c r="C212" s="38" t="s">
        <v>248</v>
      </c>
      <c r="D212" s="17">
        <v>0</v>
      </c>
      <c r="E212" s="17">
        <v>0</v>
      </c>
      <c r="F212" s="18">
        <f t="shared" si="7"/>
        <v>0</v>
      </c>
    </row>
    <row r="213" spans="1:6" ht="12.75" hidden="1" customHeight="1" outlineLevel="1">
      <c r="A213" s="15">
        <v>200100</v>
      </c>
      <c r="B213" s="15" t="s">
        <v>263</v>
      </c>
      <c r="C213" s="38" t="s">
        <v>264</v>
      </c>
      <c r="D213" s="17">
        <v>0</v>
      </c>
      <c r="E213" s="17">
        <v>0</v>
      </c>
      <c r="F213" s="18">
        <f t="shared" si="7"/>
        <v>0</v>
      </c>
    </row>
    <row r="214" spans="1:6" ht="12.75" hidden="1" customHeight="1" outlineLevel="1">
      <c r="A214" s="15">
        <v>200100</v>
      </c>
      <c r="B214" s="15" t="s">
        <v>265</v>
      </c>
      <c r="C214" s="38" t="s">
        <v>266</v>
      </c>
      <c r="D214" s="17">
        <v>0</v>
      </c>
      <c r="E214" s="17">
        <v>0</v>
      </c>
      <c r="F214" s="18">
        <f t="shared" si="7"/>
        <v>0</v>
      </c>
    </row>
    <row r="215" spans="1:6" ht="12.75" hidden="1" customHeight="1" outlineLevel="1">
      <c r="A215" s="15">
        <v>200100</v>
      </c>
      <c r="B215" s="15" t="s">
        <v>255</v>
      </c>
      <c r="C215" s="38" t="s">
        <v>256</v>
      </c>
      <c r="D215" s="17">
        <v>0</v>
      </c>
      <c r="E215" s="17">
        <v>0</v>
      </c>
      <c r="F215" s="18">
        <f t="shared" si="7"/>
        <v>0</v>
      </c>
    </row>
    <row r="216" spans="1:6" ht="12.75" hidden="1" customHeight="1" outlineLevel="1">
      <c r="A216" s="15">
        <v>200100</v>
      </c>
      <c r="B216" s="15" t="s">
        <v>257</v>
      </c>
      <c r="C216" s="38" t="s">
        <v>258</v>
      </c>
      <c r="D216" s="17">
        <v>0</v>
      </c>
      <c r="E216" s="17">
        <v>18068.27</v>
      </c>
      <c r="F216" s="18">
        <f t="shared" si="7"/>
        <v>0</v>
      </c>
    </row>
    <row r="217" spans="1:6" ht="12.75" hidden="1" customHeight="1" outlineLevel="1">
      <c r="A217" s="15">
        <v>200100</v>
      </c>
      <c r="B217" s="15" t="s">
        <v>259</v>
      </c>
      <c r="C217" s="38" t="s">
        <v>260</v>
      </c>
      <c r="D217" s="17">
        <v>0</v>
      </c>
      <c r="E217" s="17">
        <v>0</v>
      </c>
      <c r="F217" s="18">
        <f t="shared" si="7"/>
        <v>0</v>
      </c>
    </row>
    <row r="218" spans="1:6" ht="12.75" hidden="1" customHeight="1" outlineLevel="1">
      <c r="A218" s="15" t="s">
        <v>15</v>
      </c>
      <c r="B218" s="15" t="s">
        <v>219</v>
      </c>
      <c r="C218" s="38" t="s">
        <v>220</v>
      </c>
      <c r="D218" s="17">
        <v>0</v>
      </c>
      <c r="E218" s="17">
        <v>0</v>
      </c>
      <c r="F218" s="18">
        <f t="shared" si="7"/>
        <v>0</v>
      </c>
    </row>
    <row r="219" spans="1:6" ht="12.75" hidden="1" customHeight="1" outlineLevel="1">
      <c r="A219" s="15" t="s">
        <v>15</v>
      </c>
      <c r="B219" s="15" t="s">
        <v>221</v>
      </c>
      <c r="C219" s="38" t="s">
        <v>222</v>
      </c>
      <c r="D219" s="17">
        <v>0</v>
      </c>
      <c r="E219" s="17">
        <v>0</v>
      </c>
      <c r="F219" s="18">
        <f t="shared" si="7"/>
        <v>0</v>
      </c>
    </row>
    <row r="220" spans="1:6" ht="12.75" hidden="1" customHeight="1" outlineLevel="1">
      <c r="A220" s="15" t="s">
        <v>15</v>
      </c>
      <c r="B220" s="15" t="s">
        <v>223</v>
      </c>
      <c r="C220" s="38" t="s">
        <v>224</v>
      </c>
      <c r="D220" s="17">
        <v>0</v>
      </c>
      <c r="E220" s="17">
        <v>0</v>
      </c>
      <c r="F220" s="18">
        <f t="shared" si="7"/>
        <v>0</v>
      </c>
    </row>
    <row r="221" spans="1:6" ht="12.75" hidden="1" customHeight="1" outlineLevel="1">
      <c r="A221" s="15" t="s">
        <v>15</v>
      </c>
      <c r="B221" s="15" t="s">
        <v>231</v>
      </c>
      <c r="C221" s="38" t="s">
        <v>232</v>
      </c>
      <c r="D221" s="17">
        <v>0</v>
      </c>
      <c r="E221" s="17">
        <v>0</v>
      </c>
      <c r="F221" s="18">
        <f t="shared" si="7"/>
        <v>0</v>
      </c>
    </row>
    <row r="222" spans="1:6" ht="12.75" hidden="1" customHeight="1" outlineLevel="1">
      <c r="A222" s="15" t="s">
        <v>15</v>
      </c>
      <c r="B222" s="15" t="s">
        <v>241</v>
      </c>
      <c r="C222" s="38" t="s">
        <v>242</v>
      </c>
      <c r="D222" s="17">
        <v>0</v>
      </c>
      <c r="E222" s="17">
        <v>0</v>
      </c>
      <c r="F222" s="18">
        <f t="shared" si="7"/>
        <v>0</v>
      </c>
    </row>
    <row r="223" spans="1:6" ht="12.75" hidden="1" customHeight="1" outlineLevel="1">
      <c r="A223" s="15" t="s">
        <v>15</v>
      </c>
      <c r="B223" s="15" t="s">
        <v>103</v>
      </c>
      <c r="C223" s="38" t="s">
        <v>104</v>
      </c>
      <c r="D223" s="17">
        <v>0</v>
      </c>
      <c r="E223" s="17">
        <v>0</v>
      </c>
      <c r="F223" s="18">
        <f t="shared" si="7"/>
        <v>0</v>
      </c>
    </row>
    <row r="224" spans="1:6" ht="12.75" hidden="1" customHeight="1" outlineLevel="1">
      <c r="A224" s="15" t="s">
        <v>15</v>
      </c>
      <c r="B224" s="15" t="s">
        <v>269</v>
      </c>
      <c r="C224" s="38" t="s">
        <v>270</v>
      </c>
      <c r="D224" s="17">
        <v>3229.8</v>
      </c>
      <c r="E224" s="17">
        <v>4590</v>
      </c>
      <c r="F224" s="18">
        <f t="shared" si="7"/>
        <v>0.42114062790265644</v>
      </c>
    </row>
    <row r="225" spans="1:6" ht="12.75" hidden="1" customHeight="1" outlineLevel="1">
      <c r="A225" s="15" t="s">
        <v>15</v>
      </c>
      <c r="B225" s="15" t="s">
        <v>271</v>
      </c>
      <c r="C225" s="38" t="s">
        <v>272</v>
      </c>
      <c r="D225" s="17">
        <v>19909.87</v>
      </c>
      <c r="E225" s="17">
        <v>21857.84</v>
      </c>
      <c r="F225" s="18">
        <f t="shared" si="7"/>
        <v>9.7839413316109111E-2</v>
      </c>
    </row>
    <row r="226" spans="1:6" ht="12.75" hidden="1" customHeight="1" outlineLevel="1">
      <c r="A226" s="15" t="s">
        <v>15</v>
      </c>
      <c r="B226" s="15" t="s">
        <v>243</v>
      </c>
      <c r="C226" s="38" t="s">
        <v>244</v>
      </c>
      <c r="D226" s="17">
        <v>0</v>
      </c>
      <c r="E226" s="17">
        <v>0</v>
      </c>
      <c r="F226" s="18">
        <f t="shared" si="7"/>
        <v>0</v>
      </c>
    </row>
    <row r="227" spans="1:6" ht="12.75" hidden="1" customHeight="1" outlineLevel="1">
      <c r="A227" s="15" t="s">
        <v>15</v>
      </c>
      <c r="B227" s="15" t="s">
        <v>245</v>
      </c>
      <c r="C227" s="38" t="s">
        <v>246</v>
      </c>
      <c r="D227" s="17">
        <v>0</v>
      </c>
      <c r="E227" s="17">
        <v>0</v>
      </c>
      <c r="F227" s="18">
        <f t="shared" si="7"/>
        <v>0</v>
      </c>
    </row>
    <row r="228" spans="1:6" ht="12.75" hidden="1" customHeight="1" outlineLevel="1">
      <c r="A228" s="15" t="s">
        <v>15</v>
      </c>
      <c r="B228" s="15" t="s">
        <v>247</v>
      </c>
      <c r="C228" s="38" t="s">
        <v>248</v>
      </c>
      <c r="D228" s="17">
        <v>0</v>
      </c>
      <c r="E228" s="17">
        <v>0</v>
      </c>
      <c r="F228" s="18">
        <f t="shared" si="7"/>
        <v>0</v>
      </c>
    </row>
    <row r="229" spans="1:6" ht="12.75" hidden="1" customHeight="1" outlineLevel="1">
      <c r="A229" s="15" t="s">
        <v>15</v>
      </c>
      <c r="B229" s="15" t="s">
        <v>237</v>
      </c>
      <c r="C229" s="38" t="s">
        <v>238</v>
      </c>
      <c r="D229" s="17">
        <v>0</v>
      </c>
      <c r="E229" s="17">
        <v>0</v>
      </c>
      <c r="F229" s="18">
        <f t="shared" si="7"/>
        <v>0</v>
      </c>
    </row>
    <row r="230" spans="1:6" ht="12.75" hidden="1" customHeight="1" outlineLevel="1">
      <c r="A230" s="15" t="s">
        <v>15</v>
      </c>
      <c r="B230" s="15" t="s">
        <v>255</v>
      </c>
      <c r="C230" s="38" t="s">
        <v>256</v>
      </c>
      <c r="D230" s="17">
        <v>0</v>
      </c>
      <c r="E230" s="17">
        <v>0</v>
      </c>
      <c r="F230" s="18">
        <f t="shared" si="7"/>
        <v>0</v>
      </c>
    </row>
    <row r="231" spans="1:6" ht="12.75" hidden="1" customHeight="1" outlineLevel="1">
      <c r="A231" s="15" t="s">
        <v>15</v>
      </c>
      <c r="B231" s="15" t="s">
        <v>257</v>
      </c>
      <c r="C231" s="38" t="s">
        <v>258</v>
      </c>
      <c r="D231" s="17">
        <v>9360</v>
      </c>
      <c r="E231" s="17">
        <v>9508.57</v>
      </c>
      <c r="F231" s="18">
        <f t="shared" si="7"/>
        <v>1.5872863247863217E-2</v>
      </c>
    </row>
    <row r="232" spans="1:6" ht="12.75" hidden="1" customHeight="1" outlineLevel="1">
      <c r="A232" s="15" t="s">
        <v>16</v>
      </c>
      <c r="B232" s="15" t="s">
        <v>219</v>
      </c>
      <c r="C232" s="38" t="s">
        <v>220</v>
      </c>
      <c r="D232" s="17">
        <v>0</v>
      </c>
      <c r="E232" s="17">
        <v>0</v>
      </c>
      <c r="F232" s="18">
        <f t="shared" si="7"/>
        <v>0</v>
      </c>
    </row>
    <row r="233" spans="1:6" ht="12.75" hidden="1" customHeight="1" outlineLevel="1">
      <c r="A233" s="15" t="s">
        <v>16</v>
      </c>
      <c r="B233" s="15" t="s">
        <v>221</v>
      </c>
      <c r="C233" s="38" t="s">
        <v>222</v>
      </c>
      <c r="D233" s="17">
        <v>24393.620000000014</v>
      </c>
      <c r="E233" s="17">
        <v>22717.5</v>
      </c>
      <c r="F233" s="18">
        <f t="shared" si="7"/>
        <v>-6.8711408966771331E-2</v>
      </c>
    </row>
    <row r="234" spans="1:6" ht="12.75" hidden="1" customHeight="1" outlineLevel="1">
      <c r="A234" s="15" t="s">
        <v>16</v>
      </c>
      <c r="B234" s="15" t="s">
        <v>223</v>
      </c>
      <c r="C234" s="38" t="s">
        <v>224</v>
      </c>
      <c r="D234" s="17">
        <v>0</v>
      </c>
      <c r="E234" s="17">
        <v>0</v>
      </c>
      <c r="F234" s="18">
        <f t="shared" si="7"/>
        <v>0</v>
      </c>
    </row>
    <row r="235" spans="1:6" ht="12.75" hidden="1" customHeight="1" outlineLevel="1">
      <c r="A235" s="15" t="s">
        <v>16</v>
      </c>
      <c r="B235" s="15" t="s">
        <v>231</v>
      </c>
      <c r="C235" s="38" t="s">
        <v>232</v>
      </c>
      <c r="D235" s="17">
        <v>0</v>
      </c>
      <c r="E235" s="17">
        <v>0</v>
      </c>
      <c r="F235" s="18">
        <f t="shared" si="7"/>
        <v>0</v>
      </c>
    </row>
    <row r="236" spans="1:6" ht="12.75" hidden="1" customHeight="1" outlineLevel="1">
      <c r="A236" s="15" t="s">
        <v>16</v>
      </c>
      <c r="B236" s="15" t="s">
        <v>237</v>
      </c>
      <c r="C236" s="38" t="s">
        <v>238</v>
      </c>
      <c r="D236" s="17">
        <v>751.64</v>
      </c>
      <c r="E236" s="17">
        <v>754.9</v>
      </c>
      <c r="F236" s="18">
        <f t="shared" si="7"/>
        <v>4.3371826938427846E-3</v>
      </c>
    </row>
    <row r="237" spans="1:6" ht="12.75" hidden="1" customHeight="1" outlineLevel="1">
      <c r="A237" s="15" t="s">
        <v>16</v>
      </c>
      <c r="B237" s="15" t="s">
        <v>241</v>
      </c>
      <c r="C237" s="38" t="s">
        <v>242</v>
      </c>
      <c r="D237" s="17">
        <v>0</v>
      </c>
      <c r="E237" s="17">
        <v>0</v>
      </c>
      <c r="F237" s="18">
        <f t="shared" si="7"/>
        <v>0</v>
      </c>
    </row>
    <row r="238" spans="1:6" ht="12.75" hidden="1" customHeight="1" outlineLevel="1">
      <c r="A238" s="15" t="s">
        <v>16</v>
      </c>
      <c r="B238" s="15" t="s">
        <v>103</v>
      </c>
      <c r="C238" s="38" t="s">
        <v>104</v>
      </c>
      <c r="D238" s="17">
        <v>0</v>
      </c>
      <c r="E238" s="17">
        <v>0</v>
      </c>
      <c r="F238" s="18">
        <f t="shared" si="7"/>
        <v>0</v>
      </c>
    </row>
    <row r="239" spans="1:6" ht="12.75" hidden="1" customHeight="1" outlineLevel="1">
      <c r="A239" s="15" t="s">
        <v>16</v>
      </c>
      <c r="B239" s="15" t="s">
        <v>243</v>
      </c>
      <c r="C239" s="38" t="s">
        <v>244</v>
      </c>
      <c r="D239" s="17">
        <v>0</v>
      </c>
      <c r="E239" s="17">
        <v>0</v>
      </c>
      <c r="F239" s="18">
        <f t="shared" si="7"/>
        <v>0</v>
      </c>
    </row>
    <row r="240" spans="1:6" ht="12.75" hidden="1" customHeight="1" outlineLevel="1">
      <c r="A240" s="15" t="s">
        <v>16</v>
      </c>
      <c r="B240" s="15" t="s">
        <v>245</v>
      </c>
      <c r="C240" s="38" t="s">
        <v>246</v>
      </c>
      <c r="D240" s="17">
        <v>0</v>
      </c>
      <c r="E240" s="17">
        <v>0</v>
      </c>
      <c r="F240" s="18">
        <f t="shared" si="7"/>
        <v>0</v>
      </c>
    </row>
    <row r="241" spans="1:6" ht="12.75" hidden="1" customHeight="1" outlineLevel="1">
      <c r="A241" s="15" t="s">
        <v>16</v>
      </c>
      <c r="B241" s="15" t="s">
        <v>247</v>
      </c>
      <c r="C241" s="38" t="s">
        <v>248</v>
      </c>
      <c r="D241" s="17">
        <v>0</v>
      </c>
      <c r="E241" s="17">
        <v>27</v>
      </c>
      <c r="F241" s="18">
        <f t="shared" si="7"/>
        <v>0</v>
      </c>
    </row>
    <row r="242" spans="1:6" ht="12.75" hidden="1" customHeight="1" outlineLevel="1">
      <c r="A242" s="15" t="s">
        <v>16</v>
      </c>
      <c r="B242" s="15" t="s">
        <v>263</v>
      </c>
      <c r="C242" s="38" t="s">
        <v>264</v>
      </c>
      <c r="D242" s="17">
        <v>17725.23</v>
      </c>
      <c r="E242" s="17">
        <v>54118.849999999991</v>
      </c>
      <c r="F242" s="18">
        <f t="shared" si="7"/>
        <v>2.0532100288684547</v>
      </c>
    </row>
    <row r="243" spans="1:6" ht="12.75" hidden="1" customHeight="1" outlineLevel="1">
      <c r="A243" s="15" t="s">
        <v>16</v>
      </c>
      <c r="B243" s="15" t="s">
        <v>267</v>
      </c>
      <c r="C243" s="38" t="s">
        <v>268</v>
      </c>
      <c r="D243" s="17">
        <v>31770.94</v>
      </c>
      <c r="E243" s="17">
        <v>34365.97</v>
      </c>
      <c r="F243" s="18">
        <f t="shared" si="7"/>
        <v>8.1679358558481505E-2</v>
      </c>
    </row>
    <row r="244" spans="1:6" ht="12.75" hidden="1" customHeight="1" outlineLevel="1">
      <c r="A244" s="15" t="s">
        <v>16</v>
      </c>
      <c r="B244" s="15" t="s">
        <v>255</v>
      </c>
      <c r="C244" s="38" t="s">
        <v>256</v>
      </c>
      <c r="D244" s="17">
        <v>0</v>
      </c>
      <c r="E244" s="17">
        <v>0</v>
      </c>
      <c r="F244" s="18">
        <f t="shared" si="7"/>
        <v>0</v>
      </c>
    </row>
    <row r="245" spans="1:6" ht="12.75" hidden="1" customHeight="1" outlineLevel="1">
      <c r="A245" s="15" t="s">
        <v>16</v>
      </c>
      <c r="B245" s="15" t="s">
        <v>257</v>
      </c>
      <c r="C245" s="38" t="s">
        <v>258</v>
      </c>
      <c r="D245" s="17">
        <v>21173.489999999998</v>
      </c>
      <c r="E245" s="17">
        <v>12893.41</v>
      </c>
      <c r="F245" s="18">
        <f t="shared" si="7"/>
        <v>-0.39105881930659514</v>
      </c>
    </row>
    <row r="246" spans="1:6" ht="12.75" hidden="1" customHeight="1" outlineLevel="1">
      <c r="A246" s="15" t="s">
        <v>273</v>
      </c>
      <c r="B246" s="15" t="s">
        <v>219</v>
      </c>
      <c r="C246" s="38" t="s">
        <v>220</v>
      </c>
      <c r="D246" s="17">
        <v>0</v>
      </c>
      <c r="E246" s="17">
        <v>0</v>
      </c>
      <c r="F246" s="18">
        <f t="shared" si="7"/>
        <v>0</v>
      </c>
    </row>
    <row r="247" spans="1:6" ht="12.75" hidden="1" customHeight="1" outlineLevel="1">
      <c r="A247" s="15" t="s">
        <v>273</v>
      </c>
      <c r="B247" s="15" t="s">
        <v>221</v>
      </c>
      <c r="C247" s="38" t="s">
        <v>222</v>
      </c>
      <c r="D247" s="17">
        <v>0</v>
      </c>
      <c r="E247" s="17">
        <v>0</v>
      </c>
      <c r="F247" s="18">
        <f t="shared" si="7"/>
        <v>0</v>
      </c>
    </row>
    <row r="248" spans="1:6" ht="12.75" hidden="1" customHeight="1" outlineLevel="1">
      <c r="A248" s="15" t="s">
        <v>273</v>
      </c>
      <c r="B248" s="15" t="s">
        <v>223</v>
      </c>
      <c r="C248" s="38" t="s">
        <v>224</v>
      </c>
      <c r="D248" s="17">
        <v>0</v>
      </c>
      <c r="E248" s="17">
        <v>0</v>
      </c>
      <c r="F248" s="18">
        <f t="shared" si="7"/>
        <v>0</v>
      </c>
    </row>
    <row r="249" spans="1:6" ht="12.75" hidden="1" customHeight="1" outlineLevel="1">
      <c r="A249" s="15" t="s">
        <v>273</v>
      </c>
      <c r="B249" s="15" t="s">
        <v>274</v>
      </c>
      <c r="C249" s="38" t="s">
        <v>275</v>
      </c>
      <c r="D249" s="17">
        <v>0</v>
      </c>
      <c r="E249" s="17">
        <v>0</v>
      </c>
      <c r="F249" s="18">
        <f t="shared" si="7"/>
        <v>0</v>
      </c>
    </row>
    <row r="250" spans="1:6" ht="12.75" hidden="1" customHeight="1" outlineLevel="1">
      <c r="A250" s="15" t="s">
        <v>273</v>
      </c>
      <c r="B250" s="15" t="s">
        <v>231</v>
      </c>
      <c r="C250" s="38" t="s">
        <v>232</v>
      </c>
      <c r="D250" s="17">
        <v>0</v>
      </c>
      <c r="E250" s="17">
        <v>0</v>
      </c>
      <c r="F250" s="18">
        <f t="shared" si="7"/>
        <v>0</v>
      </c>
    </row>
    <row r="251" spans="1:6" ht="12.75" hidden="1" customHeight="1" outlineLevel="1">
      <c r="A251" s="15" t="s">
        <v>273</v>
      </c>
      <c r="B251" s="15" t="s">
        <v>241</v>
      </c>
      <c r="C251" s="38" t="s">
        <v>242</v>
      </c>
      <c r="D251" s="17">
        <v>0</v>
      </c>
      <c r="E251" s="17">
        <v>0</v>
      </c>
      <c r="F251" s="18">
        <f t="shared" si="7"/>
        <v>0</v>
      </c>
    </row>
    <row r="252" spans="1:6" ht="12.75" hidden="1" customHeight="1" outlineLevel="1">
      <c r="A252" s="15" t="s">
        <v>273</v>
      </c>
      <c r="B252" s="15" t="s">
        <v>103</v>
      </c>
      <c r="C252" s="38" t="s">
        <v>104</v>
      </c>
      <c r="D252" s="17">
        <v>0</v>
      </c>
      <c r="E252" s="17">
        <v>0</v>
      </c>
      <c r="F252" s="18">
        <f t="shared" si="7"/>
        <v>0</v>
      </c>
    </row>
    <row r="253" spans="1:6" ht="12.75" hidden="1" customHeight="1" outlineLevel="1">
      <c r="A253" s="15" t="s">
        <v>273</v>
      </c>
      <c r="B253" s="15" t="s">
        <v>243</v>
      </c>
      <c r="C253" s="38" t="s">
        <v>244</v>
      </c>
      <c r="D253" s="17">
        <v>0</v>
      </c>
      <c r="E253" s="17">
        <v>34.090000000000003</v>
      </c>
      <c r="F253" s="18">
        <f t="shared" si="7"/>
        <v>0</v>
      </c>
    </row>
    <row r="254" spans="1:6" ht="12.75" hidden="1" customHeight="1" outlineLevel="1">
      <c r="A254" s="15" t="s">
        <v>273</v>
      </c>
      <c r="B254" s="15" t="s">
        <v>245</v>
      </c>
      <c r="C254" s="38" t="s">
        <v>246</v>
      </c>
      <c r="D254" s="17">
        <v>0</v>
      </c>
      <c r="E254" s="17">
        <v>34.090000000000003</v>
      </c>
      <c r="F254" s="18">
        <f t="shared" si="7"/>
        <v>0</v>
      </c>
    </row>
    <row r="255" spans="1:6" ht="12.75" hidden="1" customHeight="1" outlineLevel="1">
      <c r="A255" s="15" t="s">
        <v>273</v>
      </c>
      <c r="B255" s="15" t="s">
        <v>247</v>
      </c>
      <c r="C255" s="38" t="s">
        <v>248</v>
      </c>
      <c r="D255" s="17">
        <v>0</v>
      </c>
      <c r="E255" s="17">
        <v>0</v>
      </c>
      <c r="F255" s="18">
        <f t="shared" si="7"/>
        <v>0</v>
      </c>
    </row>
    <row r="256" spans="1:6" ht="12.75" hidden="1" customHeight="1" outlineLevel="1">
      <c r="A256" s="15" t="s">
        <v>273</v>
      </c>
      <c r="B256" s="15" t="s">
        <v>237</v>
      </c>
      <c r="C256" s="38" t="s">
        <v>238</v>
      </c>
      <c r="D256" s="17">
        <v>0</v>
      </c>
      <c r="E256" s="17">
        <v>0</v>
      </c>
      <c r="F256" s="18">
        <f t="shared" si="7"/>
        <v>0</v>
      </c>
    </row>
    <row r="257" spans="1:6" ht="12.75" hidden="1" customHeight="1" outlineLevel="1">
      <c r="A257" s="15" t="s">
        <v>273</v>
      </c>
      <c r="B257" s="15" t="s">
        <v>255</v>
      </c>
      <c r="C257" s="38" t="s">
        <v>256</v>
      </c>
      <c r="D257" s="17">
        <v>0</v>
      </c>
      <c r="E257" s="17">
        <v>0</v>
      </c>
      <c r="F257" s="18">
        <f t="shared" si="7"/>
        <v>0</v>
      </c>
    </row>
    <row r="258" spans="1:6" ht="12.75" hidden="1" customHeight="1" outlineLevel="1">
      <c r="A258" s="15" t="s">
        <v>273</v>
      </c>
      <c r="B258" s="15" t="s">
        <v>257</v>
      </c>
      <c r="C258" s="38" t="s">
        <v>258</v>
      </c>
      <c r="D258" s="17">
        <v>0</v>
      </c>
      <c r="E258" s="17">
        <v>0</v>
      </c>
      <c r="F258" s="18">
        <f t="shared" si="7"/>
        <v>0</v>
      </c>
    </row>
    <row r="259" spans="1:6" ht="12.75" customHeight="1" collapsed="1">
      <c r="A259" s="7"/>
      <c r="B259" s="7"/>
      <c r="C259" s="31"/>
      <c r="D259" s="36"/>
      <c r="E259" s="36"/>
      <c r="F259" s="13"/>
    </row>
    <row r="260" spans="1:6" ht="12.75" customHeight="1">
      <c r="A260" s="7"/>
      <c r="B260" s="7"/>
      <c r="C260" s="27" t="s">
        <v>276</v>
      </c>
      <c r="D260" s="37">
        <f>D155</f>
        <v>415506.41</v>
      </c>
      <c r="E260" s="37">
        <f>E155</f>
        <v>581451.24000000011</v>
      </c>
      <c r="F260" s="29">
        <f>IF(ISERROR((E260-D260)/D260),0,((E260-D260)/D260))</f>
        <v>0.39937971113369863</v>
      </c>
    </row>
    <row r="261" spans="1:6" ht="12.75" customHeight="1">
      <c r="A261" s="7"/>
      <c r="B261" s="7"/>
      <c r="C261" s="31"/>
      <c r="D261" s="36"/>
      <c r="E261" s="36"/>
      <c r="F261" s="13"/>
    </row>
    <row r="262" spans="1:6" ht="12.75" customHeight="1">
      <c r="A262" s="7"/>
      <c r="B262" s="7"/>
      <c r="C262" s="27" t="s">
        <v>277</v>
      </c>
      <c r="D262" s="37">
        <f>D52-D152-D260</f>
        <v>-110425.03999999986</v>
      </c>
      <c r="E262" s="37">
        <f>E52-E152-E260</f>
        <v>-78323.880000000237</v>
      </c>
      <c r="F262" s="29">
        <f>IF(ISERROR((E262-D262)/D262),0,((E262-D262)/D262))</f>
        <v>-0.29070544144697313</v>
      </c>
    </row>
    <row r="263" spans="1:6" ht="12.75" customHeight="1">
      <c r="A263" s="7"/>
      <c r="B263" s="7"/>
      <c r="C263" s="31"/>
      <c r="D263" s="36"/>
      <c r="E263" s="36"/>
      <c r="F263" s="13"/>
    </row>
    <row r="264" spans="1:6" ht="12.75" customHeight="1">
      <c r="A264" s="7"/>
      <c r="B264" s="7"/>
      <c r="C264" s="40" t="s">
        <v>278</v>
      </c>
      <c r="D264" s="36"/>
      <c r="E264" s="36"/>
      <c r="F264" s="13"/>
    </row>
    <row r="265" spans="1:6" ht="12.75" customHeight="1">
      <c r="A265" s="7"/>
      <c r="B265" s="7"/>
      <c r="C265" s="31"/>
      <c r="D265" s="36"/>
      <c r="E265" s="36"/>
      <c r="F265" s="13"/>
    </row>
    <row r="266" spans="1:6" ht="12.75" customHeight="1">
      <c r="A266" s="7"/>
      <c r="B266" s="7"/>
      <c r="C266" s="12" t="s">
        <v>279</v>
      </c>
      <c r="D266" s="36">
        <f>SUM(D267:D270)</f>
        <v>96398.140000000014</v>
      </c>
      <c r="E266" s="36">
        <f>SUM(E267:E270)</f>
        <v>60603.13</v>
      </c>
      <c r="F266" s="13">
        <f>IF(ISERROR((E266-D266)/D266),0,((E266-D266)/D266))</f>
        <v>-0.37132469568396248</v>
      </c>
    </row>
    <row r="267" spans="1:6" ht="12.75" hidden="1" customHeight="1" outlineLevel="1">
      <c r="A267" s="15" t="s">
        <v>26</v>
      </c>
      <c r="B267" s="15" t="s">
        <v>280</v>
      </c>
      <c r="C267" s="16" t="s">
        <v>281</v>
      </c>
      <c r="D267" s="17">
        <v>73812.440000000017</v>
      </c>
      <c r="E267" s="17">
        <v>23115.89</v>
      </c>
      <c r="F267" s="18">
        <f>IF(ISERROR((E267-D267)/D267),0,((E267-D267)/D267))</f>
        <v>-0.68682934746500734</v>
      </c>
    </row>
    <row r="268" spans="1:6" ht="12.75" hidden="1" customHeight="1" outlineLevel="1">
      <c r="A268" s="15" t="s">
        <v>26</v>
      </c>
      <c r="B268" s="15" t="s">
        <v>282</v>
      </c>
      <c r="C268" s="16" t="s">
        <v>283</v>
      </c>
      <c r="D268" s="17">
        <v>22585.7</v>
      </c>
      <c r="E268" s="17">
        <v>37487.24</v>
      </c>
      <c r="F268" s="18">
        <f>IF(ISERROR((E268-D268)/D268),0,((E268-D268)/D268))</f>
        <v>0.65977764691818264</v>
      </c>
    </row>
    <row r="269" spans="1:6" ht="12.75" hidden="1" customHeight="1" outlineLevel="1">
      <c r="A269" s="15" t="s">
        <v>26</v>
      </c>
      <c r="B269" s="15" t="s">
        <v>284</v>
      </c>
      <c r="C269" s="16" t="s">
        <v>285</v>
      </c>
      <c r="D269" s="17">
        <v>0</v>
      </c>
      <c r="E269" s="17">
        <v>0</v>
      </c>
      <c r="F269" s="18">
        <f>IF(ISERROR((E269-D269)/D269),0,((E269-D269)/D269))</f>
        <v>0</v>
      </c>
    </row>
    <row r="270" spans="1:6" ht="12.75" hidden="1" customHeight="1" outlineLevel="1">
      <c r="A270" s="15" t="s">
        <v>26</v>
      </c>
      <c r="B270" s="15" t="s">
        <v>286</v>
      </c>
      <c r="C270" s="16" t="s">
        <v>287</v>
      </c>
      <c r="D270" s="17">
        <v>0</v>
      </c>
      <c r="E270" s="17">
        <v>0</v>
      </c>
      <c r="F270" s="18">
        <f>IF(ISERROR((E270-D270)/D270),0,((E270-D270)/D270))</f>
        <v>0</v>
      </c>
    </row>
    <row r="271" spans="1:6" ht="12.75" customHeight="1" collapsed="1">
      <c r="A271" s="7"/>
      <c r="B271" s="7"/>
      <c r="C271" s="12" t="s">
        <v>288</v>
      </c>
      <c r="D271" s="36">
        <v>0</v>
      </c>
      <c r="E271" s="36">
        <v>0</v>
      </c>
      <c r="F271" s="13"/>
    </row>
    <row r="272" spans="1:6" ht="12.75" customHeight="1">
      <c r="A272" s="7"/>
      <c r="B272" s="7"/>
      <c r="C272" s="27" t="s">
        <v>289</v>
      </c>
      <c r="D272" s="37">
        <f>D266-D271</f>
        <v>96398.140000000014</v>
      </c>
      <c r="E272" s="37">
        <f>E266-E271</f>
        <v>60603.13</v>
      </c>
      <c r="F272" s="29">
        <f>IF(ISERROR((E272-D272)/D272),0,((E272-D272)/D272))</f>
        <v>-0.37132469568396248</v>
      </c>
    </row>
    <row r="273" spans="1:6" ht="12.75" customHeight="1">
      <c r="A273" s="7"/>
      <c r="B273" s="7"/>
      <c r="C273" s="31"/>
      <c r="D273" s="36"/>
      <c r="E273" s="36"/>
      <c r="F273" s="13"/>
    </row>
    <row r="274" spans="1:6" ht="12.75" customHeight="1">
      <c r="A274" s="7"/>
      <c r="B274" s="7"/>
      <c r="C274" s="40" t="s">
        <v>290</v>
      </c>
      <c r="D274" s="36"/>
      <c r="E274" s="36"/>
      <c r="F274" s="13"/>
    </row>
    <row r="275" spans="1:6" ht="12.75" customHeight="1">
      <c r="A275" s="7"/>
      <c r="B275" s="7"/>
      <c r="C275" s="31"/>
      <c r="D275" s="36"/>
      <c r="E275" s="36"/>
      <c r="F275" s="13"/>
    </row>
    <row r="276" spans="1:6" ht="12.75" customHeight="1">
      <c r="A276" s="7"/>
      <c r="B276" s="7"/>
      <c r="C276" s="12" t="s">
        <v>291</v>
      </c>
      <c r="D276" s="36">
        <f>SUM(D277:D278)</f>
        <v>34478.42</v>
      </c>
      <c r="E276" s="36">
        <f>SUM(E277:E278)</f>
        <v>70660.289999999994</v>
      </c>
      <c r="F276" s="13">
        <f t="shared" ref="F276:F282" si="8">IF(ISERROR((E276-D276)/D276),0,((E276-D276)/D276))</f>
        <v>1.0494062662964254</v>
      </c>
    </row>
    <row r="277" spans="1:6" ht="12.75" hidden="1" customHeight="1" outlineLevel="1">
      <c r="A277" s="15" t="s">
        <v>26</v>
      </c>
      <c r="B277" s="15" t="s">
        <v>292</v>
      </c>
      <c r="C277" s="16" t="s">
        <v>293</v>
      </c>
      <c r="D277" s="17">
        <v>34478.42</v>
      </c>
      <c r="E277" s="17">
        <v>70660.289999999994</v>
      </c>
      <c r="F277" s="18">
        <f t="shared" si="8"/>
        <v>1.0494062662964254</v>
      </c>
    </row>
    <row r="278" spans="1:6" ht="12.75" hidden="1" customHeight="1" outlineLevel="1">
      <c r="A278" s="20" t="s">
        <v>26</v>
      </c>
      <c r="B278" s="20" t="s">
        <v>294</v>
      </c>
      <c r="C278" s="21" t="s">
        <v>295</v>
      </c>
      <c r="D278" s="22"/>
      <c r="E278" s="17">
        <v>0</v>
      </c>
      <c r="F278" s="18">
        <f t="shared" si="8"/>
        <v>0</v>
      </c>
    </row>
    <row r="279" spans="1:6" ht="12.75" customHeight="1" collapsed="1">
      <c r="A279" s="7"/>
      <c r="B279" s="7"/>
      <c r="C279" s="12" t="s">
        <v>296</v>
      </c>
      <c r="D279" s="36">
        <f>SUM(D280:D281)</f>
        <v>4257.6499999999996</v>
      </c>
      <c r="E279" s="36">
        <f>SUM(E280:E281)</f>
        <v>12581.73</v>
      </c>
      <c r="F279" s="13">
        <f t="shared" si="8"/>
        <v>1.9550879006024451</v>
      </c>
    </row>
    <row r="280" spans="1:6" ht="12.75" hidden="1" customHeight="1" outlineLevel="1">
      <c r="A280" s="15" t="s">
        <v>26</v>
      </c>
      <c r="B280" s="15" t="s">
        <v>297</v>
      </c>
      <c r="C280" s="16" t="s">
        <v>298</v>
      </c>
      <c r="D280" s="17">
        <v>0</v>
      </c>
      <c r="E280" s="17">
        <v>149</v>
      </c>
      <c r="F280" s="18">
        <f t="shared" si="8"/>
        <v>0</v>
      </c>
    </row>
    <row r="281" spans="1:6" ht="12.75" hidden="1" customHeight="1" outlineLevel="1">
      <c r="A281" s="15" t="s">
        <v>26</v>
      </c>
      <c r="B281" s="15" t="s">
        <v>299</v>
      </c>
      <c r="C281" s="16" t="s">
        <v>300</v>
      </c>
      <c r="D281" s="17">
        <v>4257.6499999999996</v>
      </c>
      <c r="E281" s="17">
        <v>12432.73</v>
      </c>
      <c r="F281" s="18">
        <f t="shared" si="8"/>
        <v>1.9200920695688939</v>
      </c>
    </row>
    <row r="282" spans="1:6" ht="12.75" customHeight="1" collapsed="1">
      <c r="A282" s="7"/>
      <c r="B282" s="7"/>
      <c r="C282" s="27" t="s">
        <v>301</v>
      </c>
      <c r="D282" s="37">
        <f>D276-D279</f>
        <v>30220.769999999997</v>
      </c>
      <c r="E282" s="37">
        <f>E276-E279</f>
        <v>58078.559999999998</v>
      </c>
      <c r="F282" s="29">
        <f t="shared" si="8"/>
        <v>0.92180940459161043</v>
      </c>
    </row>
    <row r="283" spans="1:6" ht="12.75" customHeight="1">
      <c r="A283" s="7"/>
      <c r="B283" s="7"/>
      <c r="C283" s="31"/>
      <c r="D283" s="36"/>
      <c r="E283" s="36"/>
      <c r="F283" s="13"/>
    </row>
    <row r="284" spans="1:6" ht="12.75" customHeight="1">
      <c r="A284" s="7"/>
      <c r="B284" s="7"/>
      <c r="C284" s="32" t="s">
        <v>302</v>
      </c>
      <c r="D284" s="36"/>
      <c r="E284" s="36"/>
      <c r="F284" s="13"/>
    </row>
    <row r="285" spans="1:6" ht="12.75" customHeight="1">
      <c r="A285" s="7"/>
      <c r="B285" s="7"/>
      <c r="C285" s="32" t="s">
        <v>303</v>
      </c>
      <c r="D285" s="36"/>
      <c r="E285" s="36"/>
      <c r="F285" s="13"/>
    </row>
    <row r="286" spans="1:6" ht="12.75" customHeight="1">
      <c r="A286" s="7"/>
      <c r="B286" s="7"/>
      <c r="C286" s="12" t="s">
        <v>304</v>
      </c>
      <c r="D286" s="36">
        <v>0</v>
      </c>
      <c r="E286" s="36">
        <v>0</v>
      </c>
      <c r="F286" s="13">
        <f t="shared" ref="F286:F288" si="9">IF(ISERROR((E286-D286)/D286),0,((E286-D286)/D286))</f>
        <v>0</v>
      </c>
    </row>
    <row r="287" spans="1:6" ht="12.75" customHeight="1">
      <c r="A287" s="7"/>
      <c r="B287" s="7"/>
      <c r="C287" s="12" t="s">
        <v>305</v>
      </c>
      <c r="D287" s="36">
        <v>0</v>
      </c>
      <c r="E287" s="36">
        <v>0</v>
      </c>
      <c r="F287" s="13">
        <f t="shared" si="9"/>
        <v>0</v>
      </c>
    </row>
    <row r="288" spans="1:6" ht="12.75" customHeight="1">
      <c r="A288" s="7"/>
      <c r="B288" s="7"/>
      <c r="C288" s="32" t="s">
        <v>306</v>
      </c>
      <c r="D288" s="37">
        <f>D283-D285</f>
        <v>0</v>
      </c>
      <c r="E288" s="37">
        <f>E283-E285</f>
        <v>0</v>
      </c>
      <c r="F288" s="29">
        <f t="shared" si="9"/>
        <v>0</v>
      </c>
    </row>
    <row r="289" spans="1:6" ht="12.75" customHeight="1">
      <c r="A289" s="7"/>
      <c r="B289" s="7"/>
      <c r="C289" s="41"/>
      <c r="D289" s="36"/>
      <c r="E289" s="36"/>
      <c r="F289" s="13"/>
    </row>
    <row r="290" spans="1:6" ht="12.75" customHeight="1">
      <c r="A290" s="7"/>
      <c r="B290" s="7"/>
      <c r="C290" s="40" t="s">
        <v>307</v>
      </c>
      <c r="D290" s="36">
        <f>(D52-D152-D260)+(D272+D282)</f>
        <v>16193.870000000141</v>
      </c>
      <c r="E290" s="36">
        <f>(E52-E152-E260)+(E272+E282)</f>
        <v>40357.809999999765</v>
      </c>
      <c r="F290" s="13">
        <f>IF(ISERROR((E290-D290)/D290),0,((E290-D290)/D290))</f>
        <v>1.4921658627616137</v>
      </c>
    </row>
    <row r="291" spans="1:6" ht="12.75" customHeight="1">
      <c r="A291" s="42"/>
      <c r="B291" s="42"/>
      <c r="C291" s="43" t="s">
        <v>308</v>
      </c>
      <c r="D291" s="44"/>
      <c r="E291" s="44"/>
      <c r="F291" s="45"/>
    </row>
    <row r="292" spans="1:6" ht="12.75" customHeight="1"/>
    <row r="293" spans="1:6" ht="12.75" customHeight="1">
      <c r="D293" s="48"/>
      <c r="E293" s="48"/>
    </row>
    <row r="295" spans="1:6">
      <c r="D295" s="49"/>
      <c r="E295" s="49"/>
    </row>
  </sheetData>
  <autoFilter ref="A1:WTM530"/>
  <mergeCells count="2">
    <mergeCell ref="C4:F4"/>
    <mergeCell ref="C3:F3"/>
  </mergeCells>
  <pageMargins left="1.1811023622047245" right="1.1811023622047245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ContoEconomico 2016</vt:lpstr>
      <vt:lpstr>'ContoEconomico 2016'!Area_stampa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Conti</dc:creator>
  <cp:lastModifiedBy>Silvia Giansoldati</cp:lastModifiedBy>
  <cp:lastPrinted>2017-03-08T11:20:12Z</cp:lastPrinted>
  <dcterms:created xsi:type="dcterms:W3CDTF">2017-03-03T15:26:12Z</dcterms:created>
  <dcterms:modified xsi:type="dcterms:W3CDTF">2017-05-02T13:12:02Z</dcterms:modified>
</cp:coreProperties>
</file>